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960" windowHeight="12600"/>
  </bookViews>
  <sheets>
    <sheet name="TEKLİF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ecz5">#REF!</definedName>
    <definedName name="_KDV1">#REF!</definedName>
    <definedName name="_KDV2">#REF!</definedName>
    <definedName name="A">#REF!</definedName>
    <definedName name="ADM">[3]örnek2!#REF!</definedName>
    <definedName name="BG">#REF!</definedName>
    <definedName name="CTT">[3]örnek2!#REF!</definedName>
    <definedName name="DENE">'[4]tahakkuk müzekkeresi_1'!#REF!</definedName>
    <definedName name="EMANET">'[1]VERİ GİRİŞİ'!$K$35</definedName>
    <definedName name="GTD">[3]örnek2!#REF!</definedName>
    <definedName name="GTM">[3]örnek2!#REF!</definedName>
    <definedName name="j">#REF!</definedName>
    <definedName name="KARAR">'[1]VERİ GİRİŞİ'!$K$34</definedName>
    <definedName name="katsayı">#REF!</definedName>
    <definedName name="KÇTM">[3]örnek2!#REF!</definedName>
    <definedName name="KDV">#REF!</definedName>
    <definedName name="KDV_Lİ_Birim_Fiyatı">#REF!</definedName>
    <definedName name="kdvlibirimfiyat1">#REF!</definedName>
    <definedName name="Kİ">#REF!</definedName>
    <definedName name="KİK">[3]örnek2!#REF!</definedName>
    <definedName name="malzeme">#REF!</definedName>
    <definedName name="OCAK">[5]Ver.İnd.Bord.!#REF!</definedName>
    <definedName name="SDİHM">[3]örnek2!#REF!</definedName>
    <definedName name="SGV">#REF!</definedName>
    <definedName name="SHCT">#REF!</definedName>
    <definedName name="SHDT">#REF!</definedName>
    <definedName name="SİMGE">#REF!</definedName>
    <definedName name="tarih2">'[1]Piyasa Fiyat Ar.Tut.'!$D$128</definedName>
    <definedName name="TAŞINIR">#REF!</definedName>
    <definedName name="_xlnm.Print_Area" localSheetId="0">TEKLİF!$B$3:$R$144</definedName>
    <definedName name="YAZI">TEKLİF!$AO$288</definedName>
    <definedName name="YAZI2">TEKLİF!$AO$259</definedName>
    <definedName name="Z_0BA358E9_B725_450D_824D_EC5B6D139E0F_.wvu.Cols" localSheetId="0" hidden="1">TEKLİF!$S:$T</definedName>
    <definedName name="Z_0BA358E9_B725_450D_824D_EC5B6D139E0F_.wvu.PrintArea" localSheetId="0" hidden="1">TEKLİF!$B$2:$U$155</definedName>
    <definedName name="Z_72A72B41_5A05_42E2_A7F6_A15DDD443F90_.wvu.Cols" localSheetId="0" hidden="1">TEKLİF!$U:$IU</definedName>
    <definedName name="Z_72A72B41_5A05_42E2_A7F6_A15DDD443F90_.wvu.PrintArea" localSheetId="0" hidden="1">TEKLİF!$B$3:$R$144</definedName>
    <definedName name="Z_72A72B41_5A05_42E2_A7F6_A15DDD443F90_.wvu.Rows" localSheetId="0" hidden="1">TEKLİF!$292:$65536,TEKLİF!$11:$11,TEKLİF!$14:$14,TEKLİF!$16:$18,TEKLİF!$57:$126,TEKLİF!$216:$291</definedName>
    <definedName name="Z_95D0C6C0_F15D_449A_B6BA_3466C2F1E3FF_.wvu.Cols" localSheetId="0" hidden="1">TEKLİF!$U:$IU</definedName>
    <definedName name="Z_95D0C6C0_F15D_449A_B6BA_3466C2F1E3FF_.wvu.PrintArea" localSheetId="0" hidden="1">TEKLİF!$B$3:$R$144</definedName>
    <definedName name="Z_95D0C6C0_F15D_449A_B6BA_3466C2F1E3FF_.wvu.Rows" localSheetId="0" hidden="1">TEKLİF!$292:$65536,TEKLİF!$11:$11,TEKLİF!$14:$14,TEKLİF!$16:$18,TEKLİF!$216:$291</definedName>
    <definedName name="Z_A1954527_2DFE_4017_9FAC_69962BC682E3_.wvu.PrintArea" localSheetId="0" hidden="1">TEKLİF!$A$3:$R$144</definedName>
    <definedName name="Z_A1954527_2DFE_4017_9FAC_69962BC682E3_.wvu.Rows" localSheetId="0" hidden="1">TEKLİF!$298:$65536,TEKLİF!$11:$11,TEKLİF!$14:$14,TEKLİF!$16:$17,TEKLİF!$24:$24,TEKLİF!$147:$297</definedName>
  </definedNames>
  <calcPr calcId="144525"/>
</workbook>
</file>

<file path=xl/calcChain.xml><?xml version="1.0" encoding="utf-8"?>
<calcChain xmlns="http://schemas.openxmlformats.org/spreadsheetml/2006/main">
  <c r="AR285" i="1" l="1"/>
  <c r="AQ285" i="1"/>
  <c r="AS285" i="1" s="1"/>
  <c r="AO271" i="1"/>
  <c r="AO273" i="1" s="1"/>
  <c r="AQ264" i="1"/>
  <c r="AR256" i="1"/>
  <c r="AS256" i="1" s="1"/>
  <c r="AQ256" i="1"/>
  <c r="AT252" i="1"/>
  <c r="AT251" i="1"/>
  <c r="AQ235" i="1"/>
  <c r="AO242" i="1" s="1"/>
  <c r="B137" i="1"/>
  <c r="M135" i="1"/>
  <c r="M134" i="1"/>
  <c r="M133" i="1"/>
  <c r="M132" i="1"/>
  <c r="M131" i="1"/>
  <c r="M130" i="1"/>
  <c r="M129" i="1"/>
  <c r="O126" i="1"/>
  <c r="Q126" i="1" s="1"/>
  <c r="N126" i="1"/>
  <c r="I126" i="1"/>
  <c r="C126" i="1"/>
  <c r="B126" i="1"/>
  <c r="Q125" i="1"/>
  <c r="O125" i="1"/>
  <c r="N125" i="1"/>
  <c r="I125" i="1"/>
  <c r="C125" i="1"/>
  <c r="A125" i="1" s="1"/>
  <c r="B125" i="1"/>
  <c r="O124" i="1"/>
  <c r="Q124" i="1" s="1"/>
  <c r="N124" i="1"/>
  <c r="I124" i="1"/>
  <c r="C124" i="1"/>
  <c r="A124" i="1" s="1"/>
  <c r="B124" i="1"/>
  <c r="O123" i="1"/>
  <c r="Q123" i="1" s="1"/>
  <c r="N123" i="1"/>
  <c r="I123" i="1"/>
  <c r="C123" i="1"/>
  <c r="B123" i="1"/>
  <c r="A123" i="1"/>
  <c r="O122" i="1"/>
  <c r="Q122" i="1" s="1"/>
  <c r="N122" i="1"/>
  <c r="I122" i="1"/>
  <c r="C122" i="1"/>
  <c r="B122" i="1"/>
  <c r="A122" i="1"/>
  <c r="Q121" i="1"/>
  <c r="O121" i="1"/>
  <c r="N121" i="1"/>
  <c r="I121" i="1"/>
  <c r="C121" i="1"/>
  <c r="A121" i="1" s="1"/>
  <c r="B121" i="1"/>
  <c r="O120" i="1"/>
  <c r="Q120" i="1" s="1"/>
  <c r="N120" i="1"/>
  <c r="I120" i="1"/>
  <c r="C120" i="1"/>
  <c r="A120" i="1" s="1"/>
  <c r="B120" i="1"/>
  <c r="O119" i="1"/>
  <c r="Q119" i="1" s="1"/>
  <c r="N119" i="1"/>
  <c r="I119" i="1"/>
  <c r="C119" i="1"/>
  <c r="B119" i="1"/>
  <c r="A119" i="1"/>
  <c r="O118" i="1"/>
  <c r="Q118" i="1" s="1"/>
  <c r="N118" i="1"/>
  <c r="I118" i="1"/>
  <c r="C118" i="1"/>
  <c r="B118" i="1"/>
  <c r="A118" i="1"/>
  <c r="Q117" i="1"/>
  <c r="O117" i="1"/>
  <c r="N117" i="1"/>
  <c r="I117" i="1"/>
  <c r="C117" i="1"/>
  <c r="A117" i="1" s="1"/>
  <c r="B117" i="1"/>
  <c r="O116" i="1"/>
  <c r="Q116" i="1" s="1"/>
  <c r="N116" i="1"/>
  <c r="I116" i="1"/>
  <c r="C116" i="1"/>
  <c r="A116" i="1" s="1"/>
  <c r="B116" i="1"/>
  <c r="O115" i="1"/>
  <c r="Q115" i="1" s="1"/>
  <c r="N115" i="1"/>
  <c r="I115" i="1"/>
  <c r="C115" i="1"/>
  <c r="B115" i="1"/>
  <c r="A115" i="1"/>
  <c r="O114" i="1"/>
  <c r="Q114" i="1" s="1"/>
  <c r="N114" i="1"/>
  <c r="I114" i="1"/>
  <c r="C114" i="1"/>
  <c r="B114" i="1"/>
  <c r="A114" i="1"/>
  <c r="Q113" i="1"/>
  <c r="O113" i="1"/>
  <c r="N113" i="1"/>
  <c r="I113" i="1"/>
  <c r="C113" i="1"/>
  <c r="A113" i="1" s="1"/>
  <c r="B113" i="1"/>
  <c r="O112" i="1"/>
  <c r="Q112" i="1" s="1"/>
  <c r="N112" i="1"/>
  <c r="I112" i="1"/>
  <c r="C112" i="1"/>
  <c r="A112" i="1" s="1"/>
  <c r="B112" i="1"/>
  <c r="O111" i="1"/>
  <c r="Q111" i="1" s="1"/>
  <c r="N111" i="1"/>
  <c r="I111" i="1"/>
  <c r="C111" i="1"/>
  <c r="B111" i="1"/>
  <c r="A111" i="1"/>
  <c r="O110" i="1"/>
  <c r="Q110" i="1" s="1"/>
  <c r="N110" i="1"/>
  <c r="I110" i="1"/>
  <c r="C110" i="1"/>
  <c r="B110" i="1"/>
  <c r="A110" i="1"/>
  <c r="Q109" i="1"/>
  <c r="O109" i="1"/>
  <c r="N109" i="1"/>
  <c r="I109" i="1"/>
  <c r="C109" i="1"/>
  <c r="A109" i="1" s="1"/>
  <c r="B109" i="1"/>
  <c r="O108" i="1"/>
  <c r="Q108" i="1" s="1"/>
  <c r="N108" i="1"/>
  <c r="I108" i="1"/>
  <c r="C108" i="1"/>
  <c r="A108" i="1" s="1"/>
  <c r="B108" i="1"/>
  <c r="O107" i="1"/>
  <c r="Q107" i="1" s="1"/>
  <c r="N107" i="1"/>
  <c r="I107" i="1"/>
  <c r="C107" i="1"/>
  <c r="B107" i="1"/>
  <c r="A107" i="1"/>
  <c r="O106" i="1"/>
  <c r="Q106" i="1" s="1"/>
  <c r="N106" i="1"/>
  <c r="I106" i="1"/>
  <c r="C106" i="1"/>
  <c r="B106" i="1"/>
  <c r="A106" i="1"/>
  <c r="Q105" i="1"/>
  <c r="O105" i="1"/>
  <c r="N105" i="1"/>
  <c r="I105" i="1"/>
  <c r="C105" i="1"/>
  <c r="A105" i="1" s="1"/>
  <c r="B105" i="1"/>
  <c r="O104" i="1"/>
  <c r="Q104" i="1" s="1"/>
  <c r="N104" i="1"/>
  <c r="I104" i="1"/>
  <c r="C104" i="1"/>
  <c r="A104" i="1" s="1"/>
  <c r="B104" i="1"/>
  <c r="O103" i="1"/>
  <c r="Q103" i="1" s="1"/>
  <c r="N103" i="1"/>
  <c r="I103" i="1"/>
  <c r="C103" i="1"/>
  <c r="B103" i="1"/>
  <c r="A103" i="1"/>
  <c r="O102" i="1"/>
  <c r="Q102" i="1" s="1"/>
  <c r="N102" i="1"/>
  <c r="I102" i="1"/>
  <c r="C102" i="1"/>
  <c r="B102" i="1"/>
  <c r="A102" i="1"/>
  <c r="Q101" i="1"/>
  <c r="O101" i="1"/>
  <c r="N101" i="1"/>
  <c r="I101" i="1"/>
  <c r="C101" i="1"/>
  <c r="A101" i="1" s="1"/>
  <c r="B101" i="1"/>
  <c r="O100" i="1"/>
  <c r="Q100" i="1" s="1"/>
  <c r="N100" i="1"/>
  <c r="I100" i="1"/>
  <c r="C100" i="1"/>
  <c r="A100" i="1" s="1"/>
  <c r="B100" i="1"/>
  <c r="O99" i="1"/>
  <c r="Q99" i="1" s="1"/>
  <c r="N99" i="1"/>
  <c r="I99" i="1"/>
  <c r="C99" i="1"/>
  <c r="B99" i="1"/>
  <c r="A99" i="1"/>
  <c r="O98" i="1"/>
  <c r="Q98" i="1" s="1"/>
  <c r="N98" i="1"/>
  <c r="I98" i="1"/>
  <c r="C98" i="1"/>
  <c r="B98" i="1"/>
  <c r="A98" i="1"/>
  <c r="Q97" i="1"/>
  <c r="O97" i="1"/>
  <c r="N97" i="1"/>
  <c r="I97" i="1"/>
  <c r="C97" i="1"/>
  <c r="A97" i="1" s="1"/>
  <c r="B97" i="1"/>
  <c r="O96" i="1"/>
  <c r="Q96" i="1" s="1"/>
  <c r="N96" i="1"/>
  <c r="I96" i="1"/>
  <c r="C96" i="1"/>
  <c r="A96" i="1" s="1"/>
  <c r="B96" i="1"/>
  <c r="O95" i="1"/>
  <c r="Q95" i="1" s="1"/>
  <c r="N95" i="1"/>
  <c r="I95" i="1"/>
  <c r="C95" i="1"/>
  <c r="B95" i="1"/>
  <c r="A95" i="1"/>
  <c r="O94" i="1"/>
  <c r="Q94" i="1" s="1"/>
  <c r="N94" i="1"/>
  <c r="I94" i="1"/>
  <c r="C94" i="1"/>
  <c r="B94" i="1"/>
  <c r="A94" i="1"/>
  <c r="Q93" i="1"/>
  <c r="O93" i="1"/>
  <c r="N93" i="1"/>
  <c r="I93" i="1"/>
  <c r="C93" i="1"/>
  <c r="A93" i="1" s="1"/>
  <c r="B93" i="1"/>
  <c r="O92" i="1"/>
  <c r="Q92" i="1" s="1"/>
  <c r="N92" i="1"/>
  <c r="I92" i="1"/>
  <c r="C92" i="1"/>
  <c r="A92" i="1" s="1"/>
  <c r="B92" i="1"/>
  <c r="O91" i="1"/>
  <c r="Q91" i="1" s="1"/>
  <c r="N91" i="1"/>
  <c r="I91" i="1"/>
  <c r="C91" i="1"/>
  <c r="B91" i="1"/>
  <c r="A91" i="1"/>
  <c r="O90" i="1"/>
  <c r="Q90" i="1" s="1"/>
  <c r="N90" i="1"/>
  <c r="I90" i="1"/>
  <c r="C90" i="1"/>
  <c r="B90" i="1"/>
  <c r="A90" i="1"/>
  <c r="Q89" i="1"/>
  <c r="O89" i="1"/>
  <c r="N89" i="1"/>
  <c r="I89" i="1"/>
  <c r="C89" i="1"/>
  <c r="A89" i="1" s="1"/>
  <c r="B89" i="1"/>
  <c r="O88" i="1"/>
  <c r="Q88" i="1" s="1"/>
  <c r="N88" i="1"/>
  <c r="I88" i="1"/>
  <c r="C88" i="1"/>
  <c r="A88" i="1" s="1"/>
  <c r="B88" i="1"/>
  <c r="O87" i="1"/>
  <c r="Q87" i="1" s="1"/>
  <c r="N87" i="1"/>
  <c r="I87" i="1"/>
  <c r="C87" i="1"/>
  <c r="B87" i="1"/>
  <c r="A87" i="1"/>
  <c r="O86" i="1"/>
  <c r="Q86" i="1" s="1"/>
  <c r="N86" i="1"/>
  <c r="I86" i="1"/>
  <c r="C86" i="1"/>
  <c r="B86" i="1"/>
  <c r="A86" i="1"/>
  <c r="Q85" i="1"/>
  <c r="O85" i="1"/>
  <c r="N85" i="1"/>
  <c r="I85" i="1"/>
  <c r="C85" i="1"/>
  <c r="A85" i="1" s="1"/>
  <c r="B85" i="1"/>
  <c r="O84" i="1"/>
  <c r="Q84" i="1" s="1"/>
  <c r="N84" i="1"/>
  <c r="I84" i="1"/>
  <c r="C84" i="1"/>
  <c r="A84" i="1" s="1"/>
  <c r="B84" i="1"/>
  <c r="O83" i="1"/>
  <c r="Q83" i="1" s="1"/>
  <c r="N83" i="1"/>
  <c r="I83" i="1"/>
  <c r="C83" i="1"/>
  <c r="B83" i="1"/>
  <c r="A83" i="1"/>
  <c r="O82" i="1"/>
  <c r="Q82" i="1" s="1"/>
  <c r="N82" i="1"/>
  <c r="I82" i="1"/>
  <c r="C82" i="1"/>
  <c r="B82" i="1"/>
  <c r="A82" i="1"/>
  <c r="Q81" i="1"/>
  <c r="O81" i="1"/>
  <c r="N81" i="1"/>
  <c r="I81" i="1"/>
  <c r="C81" i="1"/>
  <c r="A81" i="1" s="1"/>
  <c r="B81" i="1"/>
  <c r="O80" i="1"/>
  <c r="Q80" i="1" s="1"/>
  <c r="N80" i="1"/>
  <c r="I80" i="1"/>
  <c r="C80" i="1"/>
  <c r="A80" i="1" s="1"/>
  <c r="B80" i="1"/>
  <c r="O79" i="1"/>
  <c r="Q79" i="1" s="1"/>
  <c r="N79" i="1"/>
  <c r="I79" i="1"/>
  <c r="C79" i="1"/>
  <c r="B79" i="1"/>
  <c r="A79" i="1"/>
  <c r="O78" i="1"/>
  <c r="Q78" i="1" s="1"/>
  <c r="N78" i="1"/>
  <c r="I78" i="1"/>
  <c r="C78" i="1"/>
  <c r="B78" i="1"/>
  <c r="A78" i="1"/>
  <c r="Q77" i="1"/>
  <c r="O77" i="1"/>
  <c r="N77" i="1"/>
  <c r="I77" i="1"/>
  <c r="C77" i="1"/>
  <c r="A77" i="1" s="1"/>
  <c r="B77" i="1"/>
  <c r="O76" i="1"/>
  <c r="Q76" i="1" s="1"/>
  <c r="N76" i="1"/>
  <c r="I76" i="1"/>
  <c r="C76" i="1"/>
  <c r="A76" i="1" s="1"/>
  <c r="B76" i="1"/>
  <c r="O75" i="1"/>
  <c r="Q75" i="1" s="1"/>
  <c r="N75" i="1"/>
  <c r="I75" i="1"/>
  <c r="C75" i="1"/>
  <c r="B75" i="1"/>
  <c r="A75" i="1"/>
  <c r="O74" i="1"/>
  <c r="Q74" i="1" s="1"/>
  <c r="N74" i="1"/>
  <c r="I74" i="1"/>
  <c r="C74" i="1"/>
  <c r="B74" i="1"/>
  <c r="A74" i="1"/>
  <c r="Q73" i="1"/>
  <c r="O73" i="1"/>
  <c r="N73" i="1"/>
  <c r="I73" i="1"/>
  <c r="C73" i="1"/>
  <c r="A73" i="1" s="1"/>
  <c r="B73" i="1"/>
  <c r="O72" i="1"/>
  <c r="Q72" i="1" s="1"/>
  <c r="N72" i="1"/>
  <c r="I72" i="1"/>
  <c r="C72" i="1"/>
  <c r="A72" i="1" s="1"/>
  <c r="B72" i="1"/>
  <c r="O71" i="1"/>
  <c r="Q71" i="1" s="1"/>
  <c r="N71" i="1"/>
  <c r="I71" i="1"/>
  <c r="C71" i="1"/>
  <c r="B71" i="1"/>
  <c r="A71" i="1"/>
  <c r="O70" i="1"/>
  <c r="Q70" i="1" s="1"/>
  <c r="N70" i="1"/>
  <c r="I70" i="1"/>
  <c r="C70" i="1"/>
  <c r="B70" i="1"/>
  <c r="A70" i="1"/>
  <c r="Q69" i="1"/>
  <c r="O69" i="1"/>
  <c r="N69" i="1"/>
  <c r="I69" i="1"/>
  <c r="C69" i="1"/>
  <c r="A69" i="1" s="1"/>
  <c r="B69" i="1"/>
  <c r="O68" i="1"/>
  <c r="Q68" i="1" s="1"/>
  <c r="N68" i="1"/>
  <c r="I68" i="1"/>
  <c r="C68" i="1"/>
  <c r="A68" i="1" s="1"/>
  <c r="B68" i="1"/>
  <c r="O67" i="1"/>
  <c r="Q67" i="1" s="1"/>
  <c r="N67" i="1"/>
  <c r="I67" i="1"/>
  <c r="C67" i="1"/>
  <c r="B67" i="1"/>
  <c r="A67" i="1"/>
  <c r="O66" i="1"/>
  <c r="Q66" i="1" s="1"/>
  <c r="N66" i="1"/>
  <c r="I66" i="1"/>
  <c r="C66" i="1"/>
  <c r="B66" i="1"/>
  <c r="A66" i="1"/>
  <c r="Q65" i="1"/>
  <c r="O65" i="1"/>
  <c r="N65" i="1"/>
  <c r="I65" i="1"/>
  <c r="C65" i="1"/>
  <c r="A65" i="1" s="1"/>
  <c r="B65" i="1"/>
  <c r="O64" i="1"/>
  <c r="Q64" i="1" s="1"/>
  <c r="N64" i="1"/>
  <c r="I64" i="1"/>
  <c r="C64" i="1"/>
  <c r="A64" i="1" s="1"/>
  <c r="B64" i="1"/>
  <c r="O63" i="1"/>
  <c r="Q63" i="1" s="1"/>
  <c r="N63" i="1"/>
  <c r="I63" i="1"/>
  <c r="C63" i="1"/>
  <c r="B63" i="1"/>
  <c r="A63" i="1"/>
  <c r="O62" i="1"/>
  <c r="Q62" i="1" s="1"/>
  <c r="N62" i="1"/>
  <c r="I62" i="1"/>
  <c r="C62" i="1"/>
  <c r="B62" i="1"/>
  <c r="A62" i="1"/>
  <c r="Q61" i="1"/>
  <c r="O61" i="1"/>
  <c r="N61" i="1"/>
  <c r="I61" i="1"/>
  <c r="C61" i="1"/>
  <c r="A61" i="1" s="1"/>
  <c r="B61" i="1"/>
  <c r="O60" i="1"/>
  <c r="Q60" i="1" s="1"/>
  <c r="N60" i="1"/>
  <c r="I60" i="1"/>
  <c r="C60" i="1"/>
  <c r="A60" i="1" s="1"/>
  <c r="B60" i="1"/>
  <c r="O59" i="1"/>
  <c r="Q59" i="1" s="1"/>
  <c r="N59" i="1"/>
  <c r="I59" i="1"/>
  <c r="C59" i="1"/>
  <c r="B59" i="1"/>
  <c r="A59" i="1"/>
  <c r="O58" i="1"/>
  <c r="Q58" i="1" s="1"/>
  <c r="N58" i="1"/>
  <c r="I58" i="1"/>
  <c r="C58" i="1"/>
  <c r="B58" i="1"/>
  <c r="A58" i="1"/>
  <c r="Q57" i="1"/>
  <c r="O57" i="1"/>
  <c r="N57" i="1"/>
  <c r="I57" i="1"/>
  <c r="C57" i="1"/>
  <c r="A57" i="1" s="1"/>
  <c r="B57" i="1"/>
  <c r="O56" i="1"/>
  <c r="Q56" i="1" s="1"/>
  <c r="N56" i="1"/>
  <c r="I56" i="1"/>
  <c r="C56" i="1"/>
  <c r="A56" i="1" s="1"/>
  <c r="B56" i="1"/>
  <c r="O55" i="1"/>
  <c r="Q55" i="1" s="1"/>
  <c r="N55" i="1"/>
  <c r="I55" i="1"/>
  <c r="C55" i="1"/>
  <c r="B55" i="1"/>
  <c r="A55" i="1"/>
  <c r="O54" i="1"/>
  <c r="Q54" i="1" s="1"/>
  <c r="N54" i="1"/>
  <c r="I54" i="1"/>
  <c r="C54" i="1"/>
  <c r="B54" i="1"/>
  <c r="A54" i="1"/>
  <c r="Q53" i="1"/>
  <c r="O53" i="1"/>
  <c r="N53" i="1"/>
  <c r="I53" i="1"/>
  <c r="C53" i="1"/>
  <c r="A53" i="1" s="1"/>
  <c r="B53" i="1"/>
  <c r="O52" i="1"/>
  <c r="Q52" i="1" s="1"/>
  <c r="N52" i="1"/>
  <c r="I52" i="1"/>
  <c r="C52" i="1"/>
  <c r="A52" i="1" s="1"/>
  <c r="B52" i="1"/>
  <c r="O51" i="1"/>
  <c r="Q51" i="1" s="1"/>
  <c r="N51" i="1"/>
  <c r="I51" i="1"/>
  <c r="C51" i="1"/>
  <c r="B51" i="1"/>
  <c r="A51" i="1"/>
  <c r="O50" i="1"/>
  <c r="Q50" i="1" s="1"/>
  <c r="N50" i="1"/>
  <c r="I50" i="1"/>
  <c r="C50" i="1"/>
  <c r="B50" i="1"/>
  <c r="A50" i="1"/>
  <c r="Q49" i="1"/>
  <c r="O49" i="1"/>
  <c r="N49" i="1"/>
  <c r="I49" i="1"/>
  <c r="C49" i="1"/>
  <c r="A49" i="1" s="1"/>
  <c r="B49" i="1"/>
  <c r="O48" i="1"/>
  <c r="Q48" i="1" s="1"/>
  <c r="N48" i="1"/>
  <c r="I48" i="1"/>
  <c r="C48" i="1"/>
  <c r="A48" i="1" s="1"/>
  <c r="B48" i="1"/>
  <c r="Q47" i="1"/>
  <c r="O47" i="1"/>
  <c r="N47" i="1"/>
  <c r="I47" i="1"/>
  <c r="C47" i="1"/>
  <c r="B47" i="1"/>
  <c r="A47" i="1"/>
  <c r="O46" i="1"/>
  <c r="Q46" i="1" s="1"/>
  <c r="N46" i="1"/>
  <c r="I46" i="1"/>
  <c r="C46" i="1"/>
  <c r="B46" i="1"/>
  <c r="A46" i="1"/>
  <c r="Q45" i="1"/>
  <c r="O45" i="1"/>
  <c r="N45" i="1"/>
  <c r="I45" i="1"/>
  <c r="C45" i="1"/>
  <c r="A45" i="1" s="1"/>
  <c r="B45" i="1"/>
  <c r="O44" i="1"/>
  <c r="Q44" i="1" s="1"/>
  <c r="N44" i="1"/>
  <c r="I44" i="1"/>
  <c r="C44" i="1"/>
  <c r="A44" i="1" s="1"/>
  <c r="B44" i="1"/>
  <c r="Q43" i="1"/>
  <c r="O43" i="1"/>
  <c r="N43" i="1"/>
  <c r="I43" i="1"/>
  <c r="C43" i="1"/>
  <c r="B43" i="1"/>
  <c r="A43" i="1"/>
  <c r="O42" i="1"/>
  <c r="Q42" i="1" s="1"/>
  <c r="N42" i="1"/>
  <c r="I42" i="1"/>
  <c r="C42" i="1"/>
  <c r="B42" i="1"/>
  <c r="A42" i="1"/>
  <c r="Q41" i="1"/>
  <c r="O41" i="1"/>
  <c r="N41" i="1"/>
  <c r="I41" i="1"/>
  <c r="C41" i="1"/>
  <c r="A41" i="1" s="1"/>
  <c r="B41" i="1"/>
  <c r="O40" i="1"/>
  <c r="Q40" i="1" s="1"/>
  <c r="N40" i="1"/>
  <c r="I40" i="1"/>
  <c r="C40" i="1"/>
  <c r="A40" i="1" s="1"/>
  <c r="B40" i="1"/>
  <c r="Q39" i="1"/>
  <c r="O39" i="1"/>
  <c r="N39" i="1"/>
  <c r="I39" i="1"/>
  <c r="C39" i="1"/>
  <c r="B39" i="1"/>
  <c r="A39" i="1"/>
  <c r="O38" i="1"/>
  <c r="Q38" i="1" s="1"/>
  <c r="N38" i="1"/>
  <c r="I38" i="1"/>
  <c r="C38" i="1"/>
  <c r="B38" i="1"/>
  <c r="A38" i="1"/>
  <c r="Q37" i="1"/>
  <c r="O37" i="1"/>
  <c r="N37" i="1"/>
  <c r="I37" i="1"/>
  <c r="C37" i="1"/>
  <c r="A37" i="1" s="1"/>
  <c r="B37" i="1"/>
  <c r="O36" i="1"/>
  <c r="Q36" i="1" s="1"/>
  <c r="N36" i="1"/>
  <c r="I36" i="1"/>
  <c r="C36" i="1"/>
  <c r="A36" i="1" s="1"/>
  <c r="B36" i="1"/>
  <c r="Q35" i="1"/>
  <c r="O35" i="1"/>
  <c r="N35" i="1"/>
  <c r="I35" i="1"/>
  <c r="C35" i="1"/>
  <c r="B35" i="1"/>
  <c r="A35" i="1"/>
  <c r="O34" i="1"/>
  <c r="Q34" i="1" s="1"/>
  <c r="N34" i="1"/>
  <c r="I34" i="1"/>
  <c r="C34" i="1"/>
  <c r="B34" i="1"/>
  <c r="A34" i="1"/>
  <c r="Q33" i="1"/>
  <c r="O33" i="1"/>
  <c r="N33" i="1"/>
  <c r="I33" i="1"/>
  <c r="C33" i="1"/>
  <c r="A33" i="1" s="1"/>
  <c r="B33" i="1"/>
  <c r="O32" i="1"/>
  <c r="Q32" i="1" s="1"/>
  <c r="N32" i="1"/>
  <c r="I32" i="1"/>
  <c r="C32" i="1"/>
  <c r="A32" i="1" s="1"/>
  <c r="B32" i="1"/>
  <c r="O31" i="1"/>
  <c r="Q31" i="1" s="1"/>
  <c r="N31" i="1"/>
  <c r="I31" i="1"/>
  <c r="C31" i="1"/>
  <c r="B31" i="1"/>
  <c r="A31" i="1"/>
  <c r="O30" i="1"/>
  <c r="Q30" i="1" s="1"/>
  <c r="N30" i="1"/>
  <c r="I30" i="1"/>
  <c r="C30" i="1"/>
  <c r="B30" i="1"/>
  <c r="A30" i="1"/>
  <c r="Q29" i="1"/>
  <c r="O29" i="1"/>
  <c r="N29" i="1"/>
  <c r="I29" i="1"/>
  <c r="C29" i="1"/>
  <c r="A29" i="1" s="1"/>
  <c r="B29" i="1"/>
  <c r="O28" i="1"/>
  <c r="Q28" i="1" s="1"/>
  <c r="N28" i="1"/>
  <c r="I28" i="1"/>
  <c r="C28" i="1"/>
  <c r="A28" i="1" s="1"/>
  <c r="B28" i="1"/>
  <c r="O27" i="1"/>
  <c r="Q27" i="1" s="1"/>
  <c r="Q127" i="1" s="1"/>
  <c r="N27" i="1"/>
  <c r="I27" i="1"/>
  <c r="C27" i="1"/>
  <c r="B27" i="1"/>
  <c r="A27" i="1"/>
  <c r="I26" i="1"/>
  <c r="C26" i="1"/>
  <c r="B25" i="1"/>
  <c r="P23" i="1"/>
  <c r="K23" i="1"/>
  <c r="B23" i="1"/>
  <c r="P22" i="1"/>
  <c r="K22" i="1"/>
  <c r="B22" i="1"/>
  <c r="P21" i="1"/>
  <c r="K21" i="1"/>
  <c r="B21" i="1"/>
  <c r="Q8" i="1"/>
  <c r="E8" i="1"/>
  <c r="B6" i="1"/>
  <c r="B5" i="1"/>
  <c r="T4" i="1"/>
  <c r="B4" i="1"/>
  <c r="T3" i="1"/>
  <c r="B3" i="1"/>
  <c r="T2" i="1"/>
  <c r="P2" i="1"/>
  <c r="N2" i="1"/>
  <c r="I2" i="1"/>
  <c r="B2" i="1"/>
  <c r="AR273" i="1" l="1"/>
  <c r="AQ273" i="1"/>
  <c r="AO274" i="1"/>
  <c r="AO244" i="1"/>
  <c r="AO243" i="1"/>
  <c r="AS244" i="1"/>
  <c r="AS273" i="1"/>
  <c r="AO272" i="1"/>
  <c r="AR272" i="1" l="1"/>
  <c r="AQ272" i="1"/>
  <c r="AS272" i="1"/>
  <c r="AQ244" i="1"/>
  <c r="AO245" i="1"/>
  <c r="AR244" i="1"/>
  <c r="AQ243" i="1"/>
  <c r="AS243" i="1"/>
  <c r="AR243" i="1"/>
  <c r="AR274" i="1"/>
  <c r="AQ274" i="1"/>
  <c r="AS274" i="1" s="1"/>
  <c r="AT275" i="1" s="1"/>
  <c r="AO275" i="1"/>
  <c r="AQ245" i="1" l="1"/>
  <c r="AS245" i="1" s="1"/>
  <c r="AT246" i="1" s="1"/>
  <c r="AO246" i="1"/>
  <c r="AR245" i="1"/>
  <c r="AR275" i="1"/>
  <c r="AO276" i="1"/>
  <c r="AQ275" i="1"/>
  <c r="AS276" i="1"/>
  <c r="AQ276" i="1" l="1"/>
  <c r="AO277" i="1"/>
  <c r="AR276" i="1"/>
  <c r="AS275" i="1"/>
  <c r="AO247" i="1"/>
  <c r="AQ246" i="1"/>
  <c r="AS246" i="1" s="1"/>
  <c r="AS247" i="1"/>
  <c r="AR246" i="1"/>
  <c r="AQ277" i="1" l="1"/>
  <c r="AO278" i="1"/>
  <c r="AR277" i="1"/>
  <c r="AO248" i="1"/>
  <c r="AR247" i="1"/>
  <c r="AQ247" i="1"/>
  <c r="AO279" i="1" l="1"/>
  <c r="AQ278" i="1"/>
  <c r="AS279" i="1"/>
  <c r="AR278" i="1"/>
  <c r="AS277" i="1"/>
  <c r="AO249" i="1"/>
  <c r="AR248" i="1"/>
  <c r="AQ248" i="1"/>
  <c r="AT278" i="1" l="1"/>
  <c r="AO280" i="1"/>
  <c r="AR279" i="1"/>
  <c r="AQ279" i="1"/>
  <c r="AS248" i="1"/>
  <c r="AS250" i="1"/>
  <c r="AR249" i="1"/>
  <c r="AO250" i="1"/>
  <c r="AQ249" i="1"/>
  <c r="AS278" i="1"/>
  <c r="AO287" i="1" s="1"/>
  <c r="AQ287" i="1" s="1"/>
  <c r="AR250" i="1" l="1"/>
  <c r="AQ250" i="1"/>
  <c r="AO251" i="1"/>
  <c r="AO281" i="1"/>
  <c r="AR280" i="1"/>
  <c r="AQ280" i="1"/>
  <c r="AS280" i="1" s="1"/>
  <c r="AS249" i="1"/>
  <c r="AO258" i="1" s="1"/>
  <c r="AQ258" i="1" s="1"/>
  <c r="AT249" i="1"/>
  <c r="AO282" i="1" l="1"/>
  <c r="AR281" i="1"/>
  <c r="AQ281" i="1"/>
  <c r="AR251" i="1"/>
  <c r="AO252" i="1"/>
  <c r="AQ251" i="1"/>
  <c r="AS251" i="1" s="1"/>
  <c r="AS281" i="1" l="1"/>
  <c r="AP287" i="1" s="1"/>
  <c r="AR287" i="1" s="1"/>
  <c r="AO288" i="1" s="1"/>
  <c r="AR252" i="1"/>
  <c r="AO253" i="1"/>
  <c r="AQ252" i="1"/>
  <c r="AS252" i="1" s="1"/>
  <c r="AP258" i="1" s="1"/>
  <c r="AR258" i="1" s="1"/>
  <c r="AO259" i="1" s="1"/>
</calcChain>
</file>

<file path=xl/comments1.xml><?xml version="1.0" encoding="utf-8"?>
<comments xmlns="http://schemas.openxmlformats.org/spreadsheetml/2006/main">
  <authors>
    <author>Musa Öztürk</author>
    <author>Musa</author>
    <author>mozturk12</author>
    <author>Malmüdürü  Musa  ÖZTÜRK</author>
  </authors>
  <commentList>
    <comment ref="E8" authorId="0">
      <text>
        <r>
          <rPr>
            <b/>
            <sz val="8"/>
            <color indexed="81"/>
            <rFont val="Tahoma"/>
            <family val="2"/>
            <charset val="162"/>
          </rPr>
          <t>Musa Öztürk:</t>
        </r>
        <r>
          <rPr>
            <sz val="8"/>
            <color indexed="81"/>
            <rFont val="Tahoma"/>
            <family val="2"/>
            <charset val="162"/>
          </rPr>
          <t xml:space="preserve">
Veri girişinden giriniz, yada değiştiriniz.</t>
        </r>
      </text>
    </comment>
    <comment ref="I12" authorId="1">
      <text>
        <r>
          <rPr>
            <b/>
            <sz val="8"/>
            <color indexed="81"/>
            <rFont val="Tahoma"/>
            <family val="2"/>
            <charset val="162"/>
          </rPr>
          <t xml:space="preserve">TEKLİF ALACAĞINIZ KİŞİ / FİRMALARIN AD-UNVAN VE ADRESLERİ YAZILACAKTIR.
</t>
        </r>
      </text>
    </comment>
    <comment ref="I19" authorId="1">
      <text>
        <r>
          <rPr>
            <sz val="8"/>
            <color indexed="81"/>
            <rFont val="Tahoma"/>
            <family val="2"/>
            <charset val="162"/>
          </rPr>
          <t xml:space="preserve">               </t>
        </r>
        <r>
          <rPr>
            <b/>
            <sz val="8"/>
            <color indexed="81"/>
            <rFont val="Tahoma"/>
            <family val="2"/>
            <charset val="162"/>
          </rPr>
          <t xml:space="preserve">             Ö N E M L İ
    İş bu teklif mektubunun Birim Fiyatı ve      Toplam Fiyatı sütunları boş iken yazıcınızdan yazdırınız. Teklif alacağınız kişi / firma sayısı kadar fotokopi yapınız. TekliflerBilgisayarda düzenlenecekse sadece   BİRİM FİYATI sütununa verileri (rakamları) , aşağıdaki mavi hücrelere giriniz...</t>
        </r>
      </text>
    </comment>
    <comment ref="P26" authorId="2">
      <text>
        <r>
          <rPr>
            <b/>
            <sz val="8"/>
            <color indexed="81"/>
            <rFont val="Tahoma"/>
            <family val="2"/>
            <charset val="162"/>
          </rPr>
          <t xml:space="preserve">Teklif Veren Esnaf Yada Firmalar Tarafından Doldurulacaktır.
 </t>
        </r>
      </text>
    </comment>
    <comment ref="Q26" authorId="3">
      <text>
        <r>
          <rPr>
            <b/>
            <sz val="8"/>
            <color indexed="81"/>
            <rFont val="Tahoma"/>
            <family val="2"/>
            <charset val="162"/>
          </rPr>
          <t xml:space="preserve">Teklif veren satıcı,  Esnaf Yada FirmalarTarafından Doldurulacaktır.
 </t>
        </r>
      </text>
    </comment>
  </commentList>
</comments>
</file>

<file path=xl/sharedStrings.xml><?xml version="1.0" encoding="utf-8"?>
<sst xmlns="http://schemas.openxmlformats.org/spreadsheetml/2006/main" count="32" uniqueCount="31">
  <si>
    <t xml:space="preserve">Sayı </t>
  </si>
  <si>
    <t>:</t>
  </si>
  <si>
    <t xml:space="preserve">Konu </t>
  </si>
  <si>
    <t>Teklifiniz</t>
  </si>
  <si>
    <t xml:space="preserve">                                                    ..........................................................               </t>
  </si>
  <si>
    <t xml:space="preserve"> </t>
  </si>
  <si>
    <t>TEKLİF MEKTUBUDUR</t>
  </si>
  <si>
    <t>DİYARBAKIR</t>
  </si>
  <si>
    <t xml:space="preserve">            Aşağıda cinsi, özellikleri ve miktarları yazılı mallar / hizmetler 4734 sayılı Kamu İhale  Kanunu'nun 22/d Maddesi gereğince Doğrudan Temin Usulüyle satın alınacaktır. İlgilenmeniz halinde KDV hariç teklifinizin bildirilmesini rica ederim / ederiz.
</t>
  </si>
  <si>
    <t>Teklif Edilen KDV Hariç</t>
  </si>
  <si>
    <t>S.NO</t>
  </si>
  <si>
    <t>ÖLÇÜSÜ</t>
  </si>
  <si>
    <t>MİKTARI</t>
  </si>
  <si>
    <t>Birim fiyatı
(T L)</t>
  </si>
  <si>
    <t>Toplam Fiyatı
( T L)</t>
  </si>
  <si>
    <t xml:space="preserve">               KDV Hariç Teklif Edilen Toplam Fiyat ( TL ) :</t>
  </si>
  <si>
    <t xml:space="preserve">                DİĞER ŞARTLAR</t>
  </si>
  <si>
    <t xml:space="preserve">               </t>
  </si>
  <si>
    <t xml:space="preserve">  1- TESLİM SÜRESİ</t>
  </si>
  <si>
    <t xml:space="preserve">  2- TESLİM EDİLECEK PARTİ MİKTARI</t>
  </si>
  <si>
    <t xml:space="preserve">  3-  NAKLİYE VE SİGORTANIN KİME AİT OLDUĞU</t>
  </si>
  <si>
    <t xml:space="preserve">  4-  DİĞER ÖZEL ŞARTLAR</t>
  </si>
  <si>
    <t xml:space="preserve">  5-  UYULMASI GEREKEN STANDARTLAR</t>
  </si>
  <si>
    <t xml:space="preserve">  6-  TEKNİK ŞARTNAME</t>
  </si>
  <si>
    <t xml:space="preserve">  7-   DİĞER HUSUSLAR</t>
  </si>
  <si>
    <t xml:space="preserve">  Teklif Eden</t>
  </si>
  <si>
    <t xml:space="preserve">   /     / 2024</t>
  </si>
  <si>
    <t>Adı, Soyadı--Ticaret Ünvanı--İmza--Mühür</t>
  </si>
  <si>
    <t xml:space="preserve"> NOT :-Bu Belge Piyasa Fiyat  Araştırması Tutanağına  Eklenecektir.</t>
  </si>
  <si>
    <t xml:space="preserve"> YTL,</t>
  </si>
  <si>
    <t xml:space="preserve"> Yeni Kuruş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</si>
</sst>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F]0"/>
    <numFmt numFmtId="165" formatCode="yy&quot;TL&quot;\ \/\ yy\K\R"/>
    <numFmt numFmtId="166" formatCode="#,##0.00;[Red]#,##0.00"/>
    <numFmt numFmtId="167" formatCode="_-* #,##0\ _T_L_-;\-* #,##0\ _T_L_-;_-* &quot;-&quot;\ _T_L_-;_-@_-"/>
    <numFmt numFmtId="168" formatCode="_-* #,##0.00\ _T_L_-;\-* #,##0.00\ _T_L_-;_-* &quot;-&quot;??\ _T_L_-;_-@_-"/>
    <numFmt numFmtId="169" formatCode="_-* #,##0\ &quot;TL&quot;_-;\-* #,##0\ &quot;TL&quot;_-;_-* &quot;-&quot;\ &quot;TL&quot;_-;_-@_-"/>
    <numFmt numFmtId="170" formatCode="_-* #,##0.00\ &quot;TL&quot;_-;\-* #,##0.00\ &quot;TL&quot;_-;_-* &quot;-&quot;??\ &quot;TL&quot;_-;_-@_-"/>
  </numFmts>
  <fonts count="28" x14ac:knownFonts="1">
    <font>
      <sz val="10"/>
      <name val="Arial Tur"/>
      <charset val="162"/>
    </font>
    <font>
      <sz val="10"/>
      <name val="Arial"/>
      <family val="2"/>
      <charset val="162"/>
    </font>
    <font>
      <sz val="1"/>
      <color indexed="2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2"/>
      <name val="Arial"/>
      <family val="2"/>
    </font>
    <font>
      <sz val="12"/>
      <name val="Arial"/>
      <family val="2"/>
    </font>
    <font>
      <sz val="12"/>
      <color indexed="22"/>
      <name val="Arial"/>
      <family val="2"/>
    </font>
    <font>
      <sz val="11"/>
      <name val="Arial"/>
      <family val="2"/>
    </font>
    <font>
      <sz val="11"/>
      <color indexed="22"/>
      <name val="Arial"/>
      <family val="2"/>
    </font>
    <font>
      <sz val="8"/>
      <color theme="1"/>
      <name val="Arial"/>
      <family val="2"/>
    </font>
    <font>
      <sz val="8"/>
      <name val="Arial Tur"/>
      <family val="2"/>
      <charset val="162"/>
    </font>
    <font>
      <sz val="10"/>
      <name val="Arial TUR"/>
      <family val="2"/>
      <charset val="162"/>
    </font>
    <font>
      <sz val="9"/>
      <name val="Arial Tur"/>
      <family val="2"/>
      <charset val="162"/>
    </font>
    <font>
      <sz val="6"/>
      <name val="Arial Tur"/>
      <family val="2"/>
      <charset val="162"/>
    </font>
    <font>
      <sz val="7"/>
      <name val="Arial"/>
      <family val="2"/>
    </font>
    <font>
      <b/>
      <sz val="1"/>
      <color indexed="22"/>
      <name val="Arial"/>
      <family val="2"/>
    </font>
    <font>
      <sz val="13"/>
      <name val="Arial"/>
      <family val="2"/>
    </font>
    <font>
      <b/>
      <sz val="14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</font>
    <font>
      <sz val="10"/>
      <name val="Arial Tur"/>
      <charset val="162"/>
    </font>
    <font>
      <sz val="8"/>
      <color indexed="47"/>
      <name val="Arial Tur"/>
      <charset val="162"/>
    </font>
    <font>
      <sz val="1"/>
      <color indexed="22"/>
      <name val="Arial"/>
      <family val="2"/>
      <charset val="162"/>
    </font>
    <font>
      <sz val="1"/>
      <color indexed="22"/>
      <name val="Arial Tur"/>
      <charset val="162"/>
    </font>
    <font>
      <b/>
      <sz val="1"/>
      <color indexed="22"/>
      <name val="Arial Tur"/>
      <family val="2"/>
      <charset val="162"/>
    </font>
    <font>
      <b/>
      <sz val="8"/>
      <color indexed="81"/>
      <name val="Tahoma"/>
      <family val="2"/>
      <charset val="162"/>
    </font>
    <font>
      <sz val="8"/>
      <color indexed="81"/>
      <name val="Tahoma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23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1" fillId="3" borderId="0">
      <alignment vertical="center"/>
    </xf>
    <xf numFmtId="167" fontId="1" fillId="0" borderId="0" applyFont="0" applyFill="0" applyBorder="0" applyAlignment="0" applyProtection="0"/>
    <xf numFmtId="0" fontId="21" fillId="3" borderId="0">
      <alignment vertical="center"/>
    </xf>
  </cellStyleXfs>
  <cellXfs count="193">
    <xf numFmtId="0" fontId="0" fillId="0" borderId="0" xfId="0"/>
    <xf numFmtId="0" fontId="2" fillId="2" borderId="0" xfId="1" applyFont="1" applyFill="1" applyBorder="1" applyAlignment="1" applyProtection="1">
      <alignment vertical="center"/>
      <protection hidden="1"/>
    </xf>
    <xf numFmtId="0" fontId="3" fillId="3" borderId="0" xfId="1" applyFont="1" applyFill="1" applyBorder="1" applyAlignment="1" applyProtection="1">
      <alignment horizontal="right"/>
      <protection hidden="1"/>
    </xf>
    <xf numFmtId="0" fontId="4" fillId="3" borderId="0" xfId="1" applyFont="1" applyFill="1" applyBorder="1" applyAlignment="1" applyProtection="1">
      <alignment horizontal="right"/>
      <protection hidden="1"/>
    </xf>
    <xf numFmtId="0" fontId="5" fillId="2" borderId="0" xfId="1" applyFont="1" applyFill="1" applyBorder="1" applyAlignment="1" applyProtection="1">
      <alignment horizontal="right"/>
      <protection hidden="1"/>
    </xf>
    <xf numFmtId="0" fontId="5" fillId="2" borderId="0" xfId="1" applyFont="1" applyFill="1" applyBorder="1" applyAlignment="1" applyProtection="1">
      <alignment horizontal="center" vertical="center"/>
      <protection locked="0" hidden="1"/>
    </xf>
    <xf numFmtId="0" fontId="2" fillId="2" borderId="0" xfId="1" applyFont="1" applyFill="1" applyAlignment="1" applyProtection="1">
      <alignment vertical="center"/>
      <protection hidden="1"/>
    </xf>
    <xf numFmtId="0" fontId="6" fillId="3" borderId="0" xfId="1" applyFont="1" applyFill="1" applyBorder="1" applyAlignment="1" applyProtection="1">
      <alignment horizontal="center" vertical="center"/>
      <protection hidden="1"/>
    </xf>
    <xf numFmtId="0" fontId="4" fillId="3" borderId="0" xfId="1" applyFont="1" applyFill="1" applyBorder="1" applyAlignment="1" applyProtection="1">
      <alignment horizontal="center" vertical="center"/>
      <protection hidden="1"/>
    </xf>
    <xf numFmtId="0" fontId="7" fillId="2" borderId="0" xfId="1" applyFont="1" applyFill="1" applyBorder="1" applyAlignment="1" applyProtection="1">
      <alignment horizontal="center" vertical="center"/>
      <protection hidden="1"/>
    </xf>
    <xf numFmtId="0" fontId="6" fillId="3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Border="1" applyAlignment="1" applyProtection="1">
      <alignment horizontal="center" vertical="center"/>
      <protection hidden="1"/>
    </xf>
    <xf numFmtId="0" fontId="6" fillId="3" borderId="0" xfId="1" applyFont="1" applyFill="1" applyBorder="1" applyAlignment="1" applyProtection="1">
      <alignment vertical="center"/>
      <protection hidden="1"/>
    </xf>
    <xf numFmtId="0" fontId="4" fillId="3" borderId="0" xfId="1" applyFont="1" applyFill="1" applyBorder="1" applyAlignment="1" applyProtection="1">
      <alignment vertical="center"/>
      <protection hidden="1"/>
    </xf>
    <xf numFmtId="0" fontId="8" fillId="3" borderId="0" xfId="1" applyFont="1" applyFill="1" applyBorder="1" applyAlignment="1" applyProtection="1">
      <alignment vertical="center"/>
      <protection hidden="1"/>
    </xf>
    <xf numFmtId="0" fontId="9" fillId="2" borderId="0" xfId="1" applyFont="1" applyFill="1" applyBorder="1" applyAlignment="1" applyProtection="1">
      <alignment vertical="center"/>
      <protection hidden="1"/>
    </xf>
    <xf numFmtId="0" fontId="5" fillId="2" borderId="0" xfId="1" applyFont="1" applyFill="1" applyAlignment="1" applyProtection="1">
      <alignment vertical="center"/>
      <protection hidden="1"/>
    </xf>
    <xf numFmtId="0" fontId="6" fillId="3" borderId="0" xfId="1" applyFont="1" applyFill="1" applyAlignment="1" applyProtection="1">
      <alignment horizontal="left" vertical="center"/>
      <protection locked="0"/>
    </xf>
    <xf numFmtId="0" fontId="6" fillId="3" borderId="0" xfId="1" applyFont="1" applyFill="1" applyAlignment="1" applyProtection="1">
      <alignment horizontal="left" vertical="center"/>
      <protection locked="0"/>
    </xf>
    <xf numFmtId="0" fontId="4" fillId="3" borderId="0" xfId="1" applyFont="1" applyFill="1" applyAlignment="1" applyProtection="1">
      <alignment horizontal="left" vertical="center"/>
      <protection hidden="1"/>
    </xf>
    <xf numFmtId="164" fontId="4" fillId="3" borderId="0" xfId="1" applyNumberFormat="1" applyFont="1" applyFill="1" applyAlignment="1" applyProtection="1">
      <alignment vertical="center"/>
      <protection locked="0"/>
    </xf>
    <xf numFmtId="0" fontId="4" fillId="3" borderId="0" xfId="1" applyFont="1" applyFill="1" applyAlignment="1" applyProtection="1">
      <alignment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14" fontId="6" fillId="3" borderId="0" xfId="1" applyNumberFormat="1" applyFont="1" applyFill="1" applyAlignment="1" applyProtection="1">
      <alignment horizontal="center" vertical="center"/>
      <protection hidden="1"/>
    </xf>
    <xf numFmtId="14" fontId="8" fillId="3" borderId="0" xfId="1" applyNumberFormat="1" applyFont="1" applyFill="1" applyAlignment="1" applyProtection="1">
      <alignment vertical="center"/>
      <protection hidden="1"/>
    </xf>
    <xf numFmtId="0" fontId="9" fillId="2" borderId="0" xfId="1" applyFont="1" applyFill="1" applyAlignment="1" applyProtection="1">
      <alignment vertical="center"/>
      <protection hidden="1"/>
    </xf>
    <xf numFmtId="0" fontId="2" fillId="2" borderId="0" xfId="1" applyFont="1" applyFill="1" applyAlignment="1" applyProtection="1">
      <protection hidden="1"/>
    </xf>
    <xf numFmtId="0" fontId="6" fillId="3" borderId="0" xfId="1" applyFont="1" applyFill="1" applyAlignment="1" applyProtection="1">
      <alignment horizontal="left"/>
      <protection locked="0"/>
    </xf>
    <xf numFmtId="0" fontId="6" fillId="3" borderId="0" xfId="1" applyFont="1" applyFill="1" applyAlignment="1" applyProtection="1">
      <alignment horizontal="left"/>
      <protection locked="0"/>
    </xf>
    <xf numFmtId="0" fontId="4" fillId="3" borderId="0" xfId="1" applyFont="1" applyFill="1" applyAlignment="1" applyProtection="1">
      <alignment horizontal="left"/>
      <protection locked="0"/>
    </xf>
    <xf numFmtId="0" fontId="4" fillId="3" borderId="0" xfId="1" applyFont="1" applyFill="1" applyAlignment="1" applyProtection="1">
      <protection locked="0"/>
    </xf>
    <xf numFmtId="165" fontId="4" fillId="3" borderId="0" xfId="1" applyNumberFormat="1" applyFont="1" applyFill="1" applyAlignment="1" applyProtection="1">
      <protection hidden="1"/>
    </xf>
    <xf numFmtId="165" fontId="6" fillId="3" borderId="0" xfId="1" applyNumberFormat="1" applyFont="1" applyFill="1" applyAlignment="1" applyProtection="1">
      <protection hidden="1"/>
    </xf>
    <xf numFmtId="0" fontId="6" fillId="3" borderId="0" xfId="1" applyFont="1" applyFill="1" applyAlignment="1" applyProtection="1">
      <protection hidden="1"/>
    </xf>
    <xf numFmtId="0" fontId="8" fillId="3" borderId="0" xfId="1" applyFont="1" applyFill="1" applyAlignment="1" applyProtection="1">
      <protection hidden="1"/>
    </xf>
    <xf numFmtId="14" fontId="9" fillId="2" borderId="0" xfId="1" applyNumberFormat="1" applyFont="1" applyFill="1" applyAlignment="1" applyProtection="1">
      <protection hidden="1"/>
    </xf>
    <xf numFmtId="0" fontId="5" fillId="2" borderId="0" xfId="1" applyFont="1" applyFill="1" applyAlignment="1" applyProtection="1">
      <protection hidden="1"/>
    </xf>
    <xf numFmtId="0" fontId="3" fillId="3" borderId="0" xfId="1" applyFont="1" applyFill="1" applyAlignment="1" applyProtection="1">
      <alignment vertical="center"/>
      <protection locked="0"/>
    </xf>
    <xf numFmtId="0" fontId="3" fillId="3" borderId="0" xfId="1" applyFont="1" applyFill="1" applyAlignment="1" applyProtection="1">
      <alignment vertical="center"/>
      <protection hidden="1"/>
    </xf>
    <xf numFmtId="0" fontId="4" fillId="3" borderId="0" xfId="1" applyFont="1" applyFill="1" applyAlignment="1" applyProtection="1">
      <alignment vertical="center"/>
      <protection locked="0"/>
    </xf>
    <xf numFmtId="0" fontId="3" fillId="4" borderId="0" xfId="1" applyFont="1" applyFill="1" applyAlignment="1" applyProtection="1">
      <alignment horizontal="center" vertical="center"/>
      <protection locked="0"/>
    </xf>
    <xf numFmtId="0" fontId="3" fillId="3" borderId="0" xfId="1" applyFont="1" applyFill="1" applyAlignment="1" applyProtection="1">
      <alignment vertical="center"/>
      <protection locked="0" hidden="1"/>
    </xf>
    <xf numFmtId="0" fontId="3" fillId="5" borderId="0" xfId="1" applyFont="1" applyFill="1" applyAlignment="1" applyProtection="1">
      <alignment horizontal="center" vertical="center"/>
      <protection locked="0"/>
    </xf>
    <xf numFmtId="0" fontId="3" fillId="3" borderId="0" xfId="1" applyFont="1" applyFill="1" applyAlignment="1" applyProtection="1">
      <alignment horizontal="left" vertical="center" wrapText="1" shrinkToFit="1"/>
      <protection locked="0"/>
    </xf>
    <xf numFmtId="0" fontId="6" fillId="3" borderId="0" xfId="1" applyFont="1" applyFill="1" applyAlignment="1" applyProtection="1">
      <alignment horizontal="center" vertical="center"/>
      <protection hidden="1"/>
    </xf>
    <xf numFmtId="0" fontId="7" fillId="2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horizontal="left" vertical="center"/>
      <protection hidden="1"/>
    </xf>
    <xf numFmtId="0" fontId="4" fillId="3" borderId="0" xfId="1" applyFont="1" applyFill="1" applyAlignment="1" applyProtection="1">
      <alignment horizontal="left" vertical="center"/>
      <protection hidden="1"/>
    </xf>
    <xf numFmtId="0" fontId="7" fillId="2" borderId="0" xfId="1" applyFont="1" applyFill="1" applyAlignment="1" applyProtection="1">
      <alignment horizontal="left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7" fillId="2" borderId="0" xfId="1" applyFont="1" applyFill="1" applyAlignment="1" applyProtection="1">
      <alignment vertical="center"/>
      <protection hidden="1"/>
    </xf>
    <xf numFmtId="0" fontId="10" fillId="6" borderId="0" xfId="1" applyFont="1" applyFill="1" applyAlignment="1" applyProtection="1">
      <alignment vertical="center"/>
      <protection hidden="1"/>
    </xf>
    <xf numFmtId="0" fontId="4" fillId="6" borderId="0" xfId="1" applyFont="1" applyFill="1" applyAlignment="1" applyProtection="1">
      <alignment vertical="center"/>
      <protection hidden="1"/>
    </xf>
    <xf numFmtId="0" fontId="3" fillId="3" borderId="0" xfId="1" applyFont="1" applyFill="1" applyAlignment="1" applyProtection="1">
      <alignment horizontal="center"/>
      <protection hidden="1"/>
    </xf>
    <xf numFmtId="0" fontId="3" fillId="3" borderId="0" xfId="1" applyFont="1" applyFill="1" applyAlignment="1" applyProtection="1">
      <alignment horizontal="center"/>
      <protection hidden="1"/>
    </xf>
    <xf numFmtId="0" fontId="4" fillId="3" borderId="0" xfId="1" applyFont="1" applyFill="1" applyAlignment="1" applyProtection="1">
      <alignment horizontal="center"/>
      <protection hidden="1"/>
    </xf>
    <xf numFmtId="0" fontId="3" fillId="3" borderId="0" xfId="1" applyFont="1" applyFill="1" applyAlignment="1" applyProtection="1">
      <protection hidden="1"/>
    </xf>
    <xf numFmtId="0" fontId="3" fillId="3" borderId="0" xfId="1" applyFont="1" applyFill="1" applyAlignment="1" applyProtection="1">
      <alignment horizontal="center" vertical="center"/>
      <protection hidden="1"/>
    </xf>
    <xf numFmtId="0" fontId="3" fillId="3" borderId="0" xfId="1" applyFont="1" applyFill="1" applyAlignment="1" applyProtection="1">
      <alignment horizontal="center" vertical="center"/>
      <protection hidden="1"/>
    </xf>
    <xf numFmtId="0" fontId="4" fillId="3" borderId="0" xfId="1" applyFont="1" applyFill="1" applyAlignment="1" applyProtection="1">
      <alignment horizontal="center" vertical="center"/>
      <protection hidden="1"/>
    </xf>
    <xf numFmtId="0" fontId="3" fillId="3" borderId="0" xfId="1" applyFont="1" applyFill="1" applyBorder="1" applyAlignment="1" applyProtection="1">
      <alignment vertical="center"/>
      <protection hidden="1"/>
    </xf>
    <xf numFmtId="0" fontId="5" fillId="2" borderId="0" xfId="1" applyFont="1" applyFill="1" applyBorder="1" applyAlignment="1" applyProtection="1">
      <alignment vertical="center"/>
      <protection hidden="1"/>
    </xf>
    <xf numFmtId="0" fontId="3" fillId="3" borderId="0" xfId="1" applyFont="1" applyFill="1" applyAlignment="1" applyProtection="1">
      <alignment horizontal="center" vertical="center"/>
      <protection locked="0"/>
    </xf>
    <xf numFmtId="0" fontId="6" fillId="3" borderId="1" xfId="1" applyFont="1" applyFill="1" applyBorder="1" applyAlignment="1" applyProtection="1">
      <alignment horizontal="center" vertical="center"/>
      <protection hidden="1"/>
    </xf>
    <xf numFmtId="0" fontId="6" fillId="3" borderId="2" xfId="1" applyFont="1" applyFill="1" applyBorder="1" applyAlignment="1" applyProtection="1">
      <alignment horizontal="center" vertical="center"/>
      <protection hidden="1"/>
    </xf>
    <xf numFmtId="0" fontId="6" fillId="3" borderId="3" xfId="1" applyFont="1" applyFill="1" applyBorder="1" applyAlignment="1" applyProtection="1">
      <alignment horizontal="center" vertical="center"/>
      <protection hidden="1"/>
    </xf>
    <xf numFmtId="0" fontId="8" fillId="3" borderId="1" xfId="1" applyFont="1" applyFill="1" applyBorder="1" applyAlignment="1" applyProtection="1">
      <alignment horizontal="center" vertical="center"/>
      <protection hidden="1"/>
    </xf>
    <xf numFmtId="0" fontId="8" fillId="3" borderId="2" xfId="1" applyFont="1" applyFill="1" applyBorder="1" applyAlignment="1" applyProtection="1">
      <alignment horizontal="center" vertical="center"/>
      <protection hidden="1"/>
    </xf>
    <xf numFmtId="0" fontId="8" fillId="3" borderId="3" xfId="1" applyFont="1" applyFill="1" applyBorder="1" applyAlignment="1" applyProtection="1">
      <alignment horizontal="center" vertical="center"/>
      <protection hidden="1"/>
    </xf>
    <xf numFmtId="0" fontId="11" fillId="3" borderId="4" xfId="1" applyFont="1" applyFill="1" applyBorder="1" applyAlignment="1" applyProtection="1">
      <alignment vertical="center"/>
      <protection hidden="1"/>
    </xf>
    <xf numFmtId="0" fontId="12" fillId="3" borderId="1" xfId="1" applyFont="1" applyFill="1" applyBorder="1" applyAlignment="1" applyProtection="1">
      <alignment horizontal="center" vertical="center"/>
      <protection hidden="1"/>
    </xf>
    <xf numFmtId="0" fontId="12" fillId="3" borderId="2" xfId="1" applyFont="1" applyFill="1" applyBorder="1" applyAlignment="1" applyProtection="1">
      <alignment horizontal="center" vertical="center"/>
      <protection hidden="1"/>
    </xf>
    <xf numFmtId="0" fontId="12" fillId="3" borderId="3" xfId="1" applyFont="1" applyFill="1" applyBorder="1" applyAlignment="1" applyProtection="1">
      <alignment horizontal="center" vertical="center"/>
      <protection hidden="1"/>
    </xf>
    <xf numFmtId="0" fontId="11" fillId="3" borderId="5" xfId="1" applyFont="1" applyFill="1" applyBorder="1" applyAlignment="1" applyProtection="1">
      <alignment horizontal="center" vertical="center"/>
      <protection hidden="1"/>
    </xf>
    <xf numFmtId="0" fontId="11" fillId="3" borderId="6" xfId="1" applyFont="1" applyFill="1" applyBorder="1" applyAlignment="1" applyProtection="1">
      <alignment horizontal="center" vertical="center"/>
      <protection hidden="1"/>
    </xf>
    <xf numFmtId="0" fontId="11" fillId="3" borderId="7" xfId="1" applyFont="1" applyFill="1" applyBorder="1" applyAlignment="1" applyProtection="1">
      <alignment horizontal="center" vertical="center"/>
      <protection hidden="1"/>
    </xf>
    <xf numFmtId="0" fontId="12" fillId="3" borderId="7" xfId="1" applyFont="1" applyFill="1" applyBorder="1" applyAlignment="1" applyProtection="1">
      <alignment horizontal="center" vertical="center"/>
      <protection hidden="1"/>
    </xf>
    <xf numFmtId="0" fontId="13" fillId="3" borderId="4" xfId="1" applyFont="1" applyFill="1" applyBorder="1" applyAlignment="1" applyProtection="1">
      <alignment horizontal="center" vertical="center"/>
      <protection hidden="1"/>
    </xf>
    <xf numFmtId="0" fontId="4" fillId="3" borderId="4" xfId="1" applyFont="1" applyFill="1" applyBorder="1" applyAlignment="1" applyProtection="1">
      <alignment horizontal="center" vertical="center" wrapText="1"/>
      <protection locked="0"/>
    </xf>
    <xf numFmtId="0" fontId="4" fillId="3" borderId="5" xfId="1" applyFont="1" applyFill="1" applyBorder="1" applyAlignment="1" applyProtection="1">
      <alignment horizontal="center" vertical="center" wrapText="1"/>
      <protection locked="0"/>
    </xf>
    <xf numFmtId="0" fontId="4" fillId="3" borderId="7" xfId="1" applyFont="1" applyFill="1" applyBorder="1" applyAlignment="1" applyProtection="1">
      <alignment horizontal="center" vertical="center"/>
      <protection locked="0"/>
    </xf>
    <xf numFmtId="0" fontId="12" fillId="3" borderId="8" xfId="1" applyNumberFormat="1" applyFont="1" applyFill="1" applyBorder="1" applyAlignment="1" applyProtection="1">
      <alignment horizontal="center" vertical="center" shrinkToFit="1"/>
      <protection hidden="1"/>
    </xf>
    <xf numFmtId="0" fontId="12" fillId="3" borderId="9" xfId="1" applyFont="1" applyFill="1" applyBorder="1" applyAlignment="1" applyProtection="1">
      <alignment horizontal="left" vertical="center" shrinkToFit="1"/>
      <protection hidden="1"/>
    </xf>
    <xf numFmtId="0" fontId="12" fillId="3" borderId="10" xfId="1" applyFont="1" applyFill="1" applyBorder="1" applyAlignment="1" applyProtection="1">
      <alignment horizontal="left" vertical="center" shrinkToFit="1"/>
      <protection hidden="1"/>
    </xf>
    <xf numFmtId="0" fontId="12" fillId="3" borderId="11" xfId="1" applyFont="1" applyFill="1" applyBorder="1" applyAlignment="1" applyProtection="1">
      <alignment horizontal="left" vertical="center" shrinkToFit="1"/>
      <protection hidden="1"/>
    </xf>
    <xf numFmtId="0" fontId="14" fillId="3" borderId="9" xfId="1" applyFont="1" applyFill="1" applyBorder="1" applyAlignment="1" applyProtection="1">
      <alignment horizontal="justify" vertical="center" shrinkToFit="1"/>
      <protection hidden="1"/>
    </xf>
    <xf numFmtId="0" fontId="14" fillId="3" borderId="10" xfId="1" applyFont="1" applyFill="1" applyBorder="1" applyAlignment="1" applyProtection="1">
      <alignment horizontal="justify" vertical="center" shrinkToFit="1"/>
      <protection hidden="1"/>
    </xf>
    <xf numFmtId="0" fontId="14" fillId="3" borderId="11" xfId="1" applyFont="1" applyFill="1" applyBorder="1" applyAlignment="1" applyProtection="1">
      <alignment horizontal="justify" vertical="center" shrinkToFit="1"/>
      <protection hidden="1"/>
    </xf>
    <xf numFmtId="0" fontId="12" fillId="3" borderId="11" xfId="1" applyFont="1" applyFill="1" applyBorder="1" applyAlignment="1" applyProtection="1">
      <alignment horizontal="center" vertical="center" shrinkToFit="1"/>
      <protection hidden="1"/>
    </xf>
    <xf numFmtId="0" fontId="12" fillId="7" borderId="8" xfId="1" applyNumberFormat="1" applyFont="1" applyFill="1" applyBorder="1" applyAlignment="1" applyProtection="1">
      <alignment horizontal="right" vertical="center" shrinkToFit="1"/>
      <protection locked="0"/>
    </xf>
    <xf numFmtId="166" fontId="3" fillId="3" borderId="9" xfId="1" applyNumberFormat="1" applyFont="1" applyFill="1" applyBorder="1" applyAlignment="1" applyProtection="1">
      <alignment horizontal="right" vertical="center" shrinkToFit="1"/>
      <protection hidden="1"/>
    </xf>
    <xf numFmtId="166" fontId="3" fillId="3" borderId="11" xfId="1" applyNumberFormat="1" applyFont="1" applyFill="1" applyBorder="1" applyAlignment="1" applyProtection="1">
      <alignment horizontal="right" vertical="center" shrinkToFit="1"/>
      <protection hidden="1"/>
    </xf>
    <xf numFmtId="0" fontId="12" fillId="3" borderId="12" xfId="1" applyNumberFormat="1" applyFont="1" applyFill="1" applyBorder="1" applyAlignment="1" applyProtection="1">
      <alignment horizontal="center" vertical="center" shrinkToFit="1"/>
      <protection hidden="1"/>
    </xf>
    <xf numFmtId="0" fontId="12" fillId="3" borderId="13" xfId="1" applyFont="1" applyFill="1" applyBorder="1" applyAlignment="1" applyProtection="1">
      <alignment horizontal="left" vertical="center" shrinkToFit="1"/>
      <protection hidden="1"/>
    </xf>
    <xf numFmtId="0" fontId="12" fillId="3" borderId="14" xfId="1" applyFont="1" applyFill="1" applyBorder="1" applyAlignment="1" applyProtection="1">
      <alignment horizontal="left" vertical="center" shrinkToFit="1"/>
      <protection hidden="1"/>
    </xf>
    <xf numFmtId="0" fontId="12" fillId="3" borderId="15" xfId="1" applyFont="1" applyFill="1" applyBorder="1" applyAlignment="1" applyProtection="1">
      <alignment horizontal="left" vertical="center" shrinkToFit="1"/>
      <protection hidden="1"/>
    </xf>
    <xf numFmtId="0" fontId="11" fillId="3" borderId="13" xfId="1" applyFont="1" applyFill="1" applyBorder="1" applyAlignment="1" applyProtection="1">
      <alignment horizontal="justify" vertical="center" shrinkToFit="1"/>
      <protection hidden="1"/>
    </xf>
    <xf numFmtId="0" fontId="11" fillId="3" borderId="14" xfId="1" applyFont="1" applyFill="1" applyBorder="1" applyAlignment="1" applyProtection="1">
      <alignment horizontal="justify" vertical="center" shrinkToFit="1"/>
      <protection hidden="1"/>
    </xf>
    <xf numFmtId="0" fontId="11" fillId="3" borderId="15" xfId="1" applyFont="1" applyFill="1" applyBorder="1" applyAlignment="1" applyProtection="1">
      <alignment horizontal="justify" vertical="center" shrinkToFit="1"/>
      <protection hidden="1"/>
    </xf>
    <xf numFmtId="0" fontId="12" fillId="3" borderId="15" xfId="1" applyFont="1" applyFill="1" applyBorder="1" applyAlignment="1" applyProtection="1">
      <alignment horizontal="center" vertical="center" shrinkToFit="1"/>
      <protection hidden="1"/>
    </xf>
    <xf numFmtId="0" fontId="12" fillId="7" borderId="12" xfId="1" applyNumberFormat="1" applyFont="1" applyFill="1" applyBorder="1" applyAlignment="1" applyProtection="1">
      <alignment horizontal="right" vertical="center" shrinkToFit="1"/>
      <protection locked="0"/>
    </xf>
    <xf numFmtId="166" fontId="3" fillId="3" borderId="13" xfId="1" applyNumberFormat="1" applyFont="1" applyFill="1" applyBorder="1" applyAlignment="1" applyProtection="1">
      <alignment horizontal="right" vertical="center" shrinkToFit="1"/>
      <protection hidden="1"/>
    </xf>
    <xf numFmtId="166" fontId="3" fillId="3" borderId="15" xfId="1" applyNumberFormat="1" applyFont="1" applyFill="1" applyBorder="1" applyAlignment="1" applyProtection="1">
      <alignment horizontal="right" vertical="center" shrinkToFit="1"/>
      <protection hidden="1"/>
    </xf>
    <xf numFmtId="0" fontId="12" fillId="3" borderId="12" xfId="1" applyNumberFormat="1" applyFont="1" applyFill="1" applyBorder="1" applyAlignment="1" applyProtection="1">
      <alignment horizontal="right" vertical="center" shrinkToFit="1"/>
      <protection hidden="1"/>
    </xf>
    <xf numFmtId="0" fontId="12" fillId="3" borderId="16" xfId="1" applyNumberFormat="1" applyFont="1" applyFill="1" applyBorder="1" applyAlignment="1" applyProtection="1">
      <alignment horizontal="center" vertical="center" shrinkToFit="1"/>
      <protection hidden="1"/>
    </xf>
    <xf numFmtId="0" fontId="12" fillId="3" borderId="17" xfId="1" applyFont="1" applyFill="1" applyBorder="1" applyAlignment="1" applyProtection="1">
      <alignment horizontal="left" vertical="center" shrinkToFit="1"/>
      <protection hidden="1"/>
    </xf>
    <xf numFmtId="0" fontId="12" fillId="3" borderId="18" xfId="1" applyFont="1" applyFill="1" applyBorder="1" applyAlignment="1" applyProtection="1">
      <alignment horizontal="left" vertical="center" shrinkToFit="1"/>
      <protection hidden="1"/>
    </xf>
    <xf numFmtId="0" fontId="12" fillId="3" borderId="19" xfId="1" applyFont="1" applyFill="1" applyBorder="1" applyAlignment="1" applyProtection="1">
      <alignment horizontal="left" vertical="center" shrinkToFit="1"/>
      <protection hidden="1"/>
    </xf>
    <xf numFmtId="0" fontId="11" fillId="3" borderId="17" xfId="1" applyFont="1" applyFill="1" applyBorder="1" applyAlignment="1" applyProtection="1">
      <alignment horizontal="justify" vertical="center" shrinkToFit="1"/>
      <protection hidden="1"/>
    </xf>
    <xf numFmtId="0" fontId="11" fillId="3" borderId="18" xfId="1" applyFont="1" applyFill="1" applyBorder="1" applyAlignment="1" applyProtection="1">
      <alignment horizontal="justify" vertical="center" shrinkToFit="1"/>
      <protection hidden="1"/>
    </xf>
    <xf numFmtId="0" fontId="11" fillId="3" borderId="19" xfId="1" applyFont="1" applyFill="1" applyBorder="1" applyAlignment="1" applyProtection="1">
      <alignment horizontal="justify" vertical="center" shrinkToFit="1"/>
      <protection hidden="1"/>
    </xf>
    <xf numFmtId="0" fontId="12" fillId="3" borderId="19" xfId="1" applyFont="1" applyFill="1" applyBorder="1" applyAlignment="1" applyProtection="1">
      <alignment horizontal="center" vertical="center" shrinkToFit="1"/>
      <protection hidden="1"/>
    </xf>
    <xf numFmtId="0" fontId="12" fillId="3" borderId="16" xfId="1" applyNumberFormat="1" applyFont="1" applyFill="1" applyBorder="1" applyAlignment="1" applyProtection="1">
      <alignment horizontal="right" vertical="center" shrinkToFit="1"/>
      <protection hidden="1"/>
    </xf>
    <xf numFmtId="0" fontId="3" fillId="3" borderId="1" xfId="1" applyFont="1" applyFill="1" applyBorder="1" applyAlignment="1" applyProtection="1">
      <alignment vertical="center"/>
      <protection hidden="1"/>
    </xf>
    <xf numFmtId="0" fontId="3" fillId="3" borderId="2" xfId="1" applyFont="1" applyFill="1" applyBorder="1" applyAlignment="1" applyProtection="1">
      <alignment vertical="center"/>
      <protection hidden="1"/>
    </xf>
    <xf numFmtId="0" fontId="4" fillId="3" borderId="2" xfId="1" applyFont="1" applyFill="1" applyBorder="1" applyAlignment="1" applyProtection="1">
      <alignment vertical="center"/>
      <protection hidden="1"/>
    </xf>
    <xf numFmtId="0" fontId="15" fillId="3" borderId="2" xfId="1" applyFont="1" applyFill="1" applyBorder="1" applyAlignment="1" applyProtection="1">
      <alignment horizontal="left" vertical="center"/>
      <protection locked="0"/>
    </xf>
    <xf numFmtId="0" fontId="15" fillId="3" borderId="20" xfId="1" applyFont="1" applyFill="1" applyBorder="1" applyAlignment="1" applyProtection="1">
      <alignment horizontal="left" vertical="center"/>
      <protection locked="0"/>
    </xf>
    <xf numFmtId="166" fontId="3" fillId="3" borderId="21" xfId="1" applyNumberFormat="1" applyFont="1" applyFill="1" applyBorder="1" applyAlignment="1" applyProtection="1">
      <alignment horizontal="right" vertical="center"/>
      <protection hidden="1"/>
    </xf>
    <xf numFmtId="166" fontId="3" fillId="3" borderId="22" xfId="1" applyNumberFormat="1" applyFont="1" applyFill="1" applyBorder="1" applyAlignment="1" applyProtection="1">
      <alignment horizontal="right" vertical="center"/>
      <protection hidden="1"/>
    </xf>
    <xf numFmtId="0" fontId="3" fillId="3" borderId="23" xfId="1" applyFont="1" applyFill="1" applyBorder="1" applyAlignment="1" applyProtection="1">
      <alignment vertical="center"/>
      <protection hidden="1"/>
    </xf>
    <xf numFmtId="0" fontId="3" fillId="3" borderId="24" xfId="1" applyFont="1" applyFill="1" applyBorder="1" applyAlignment="1" applyProtection="1">
      <alignment vertical="center"/>
      <protection hidden="1"/>
    </xf>
    <xf numFmtId="0" fontId="3" fillId="3" borderId="9" xfId="1" applyFont="1" applyFill="1" applyBorder="1" applyAlignment="1" applyProtection="1">
      <alignment horizontal="left" vertical="center"/>
      <protection hidden="1"/>
    </xf>
    <xf numFmtId="0" fontId="3" fillId="3" borderId="10" xfId="1" applyFont="1" applyFill="1" applyBorder="1" applyAlignment="1" applyProtection="1">
      <alignment horizontal="left" vertical="center"/>
      <protection hidden="1"/>
    </xf>
    <xf numFmtId="0" fontId="3" fillId="3" borderId="11" xfId="1" applyFont="1" applyFill="1" applyBorder="1" applyAlignment="1" applyProtection="1">
      <alignment horizontal="left" vertical="center"/>
      <protection hidden="1"/>
    </xf>
    <xf numFmtId="0" fontId="3" fillId="3" borderId="9" xfId="1" applyFont="1" applyFill="1" applyBorder="1" applyAlignment="1" applyProtection="1">
      <alignment horizontal="justify" vertical="center"/>
      <protection hidden="1"/>
    </xf>
    <xf numFmtId="0" fontId="3" fillId="3" borderId="10" xfId="1" applyFont="1" applyFill="1" applyBorder="1" applyAlignment="1" applyProtection="1">
      <alignment horizontal="justify" vertical="center"/>
      <protection hidden="1"/>
    </xf>
    <xf numFmtId="0" fontId="3" fillId="3" borderId="11" xfId="1" applyFont="1" applyFill="1" applyBorder="1" applyAlignment="1" applyProtection="1">
      <alignment horizontal="justify" vertical="center"/>
      <protection hidden="1"/>
    </xf>
    <xf numFmtId="0" fontId="3" fillId="3" borderId="13" xfId="1" applyFont="1" applyFill="1" applyBorder="1" applyAlignment="1" applyProtection="1">
      <alignment horizontal="left" vertical="center"/>
      <protection hidden="1"/>
    </xf>
    <xf numFmtId="0" fontId="3" fillId="3" borderId="14" xfId="1" applyFont="1" applyFill="1" applyBorder="1" applyAlignment="1" applyProtection="1">
      <alignment horizontal="left" vertical="center"/>
      <protection hidden="1"/>
    </xf>
    <xf numFmtId="0" fontId="3" fillId="3" borderId="15" xfId="1" applyFont="1" applyFill="1" applyBorder="1" applyAlignment="1" applyProtection="1">
      <alignment horizontal="left" vertical="center"/>
      <protection hidden="1"/>
    </xf>
    <xf numFmtId="0" fontId="3" fillId="3" borderId="13" xfId="1" applyFont="1" applyFill="1" applyBorder="1" applyAlignment="1" applyProtection="1">
      <alignment horizontal="justify" vertical="center"/>
      <protection hidden="1"/>
    </xf>
    <xf numFmtId="0" fontId="3" fillId="3" borderId="14" xfId="1" applyFont="1" applyFill="1" applyBorder="1" applyAlignment="1" applyProtection="1">
      <alignment horizontal="justify" vertical="center"/>
      <protection hidden="1"/>
    </xf>
    <xf numFmtId="0" fontId="3" fillId="3" borderId="15" xfId="1" applyFont="1" applyFill="1" applyBorder="1" applyAlignment="1" applyProtection="1">
      <alignment horizontal="justify" vertical="center"/>
      <protection hidden="1"/>
    </xf>
    <xf numFmtId="0" fontId="3" fillId="3" borderId="25" xfId="1" applyFont="1" applyFill="1" applyBorder="1" applyAlignment="1" applyProtection="1">
      <alignment horizontal="left" vertical="center"/>
      <protection hidden="1"/>
    </xf>
    <xf numFmtId="0" fontId="3" fillId="3" borderId="26" xfId="1" applyFont="1" applyFill="1" applyBorder="1" applyAlignment="1" applyProtection="1">
      <alignment horizontal="left" vertical="center"/>
      <protection hidden="1"/>
    </xf>
    <xf numFmtId="0" fontId="3" fillId="3" borderId="27" xfId="1" applyFont="1" applyFill="1" applyBorder="1" applyAlignment="1" applyProtection="1">
      <alignment horizontal="left" vertical="center"/>
      <protection hidden="1"/>
    </xf>
    <xf numFmtId="0" fontId="3" fillId="3" borderId="25" xfId="1" applyFont="1" applyFill="1" applyBorder="1" applyAlignment="1" applyProtection="1">
      <alignment horizontal="justify" vertical="center"/>
      <protection hidden="1"/>
    </xf>
    <xf numFmtId="0" fontId="3" fillId="3" borderId="26" xfId="1" applyFont="1" applyFill="1" applyBorder="1" applyAlignment="1" applyProtection="1">
      <alignment horizontal="justify" vertical="center"/>
      <protection hidden="1"/>
    </xf>
    <xf numFmtId="0" fontId="3" fillId="3" borderId="27" xfId="1" applyFont="1" applyFill="1" applyBorder="1" applyAlignment="1" applyProtection="1">
      <alignment horizontal="justify" vertical="center"/>
      <protection hidden="1"/>
    </xf>
    <xf numFmtId="0" fontId="8" fillId="3" borderId="0" xfId="1" applyFont="1" applyFill="1" applyAlignment="1" applyProtection="1">
      <alignment horizontal="justify" vertical="center"/>
      <protection hidden="1"/>
    </xf>
    <xf numFmtId="0" fontId="6" fillId="3" borderId="0" xfId="1" applyFont="1" applyFill="1" applyAlignment="1" applyProtection="1">
      <alignment horizontal="left" vertical="center"/>
      <protection hidden="1"/>
    </xf>
    <xf numFmtId="166" fontId="3" fillId="3" borderId="0" xfId="1" quotePrefix="1" applyNumberFormat="1" applyFont="1" applyFill="1" applyBorder="1" applyAlignment="1" applyProtection="1">
      <alignment horizontal="right" vertical="center" shrinkToFit="1"/>
      <protection hidden="1"/>
    </xf>
    <xf numFmtId="0" fontId="16" fillId="2" borderId="0" xfId="1" applyFont="1" applyFill="1" applyAlignment="1" applyProtection="1">
      <alignment horizontal="right" vertical="center"/>
      <protection hidden="1"/>
    </xf>
    <xf numFmtId="0" fontId="17" fillId="3" borderId="0" xfId="1" applyFont="1" applyFill="1" applyAlignment="1" applyProtection="1">
      <alignment horizontal="center" vertical="center"/>
      <protection hidden="1"/>
    </xf>
    <xf numFmtId="0" fontId="18" fillId="3" borderId="0" xfId="1" applyFont="1" applyFill="1" applyAlignment="1" applyProtection="1">
      <alignment horizontal="left" vertical="center"/>
      <protection hidden="1"/>
    </xf>
    <xf numFmtId="0" fontId="19" fillId="3" borderId="0" xfId="1" applyFont="1" applyFill="1" applyAlignment="1" applyProtection="1">
      <alignment horizontal="left" vertical="center"/>
      <protection hidden="1"/>
    </xf>
    <xf numFmtId="0" fontId="3" fillId="3" borderId="0" xfId="1" applyFont="1" applyFill="1" applyAlignment="1" applyProtection="1">
      <alignment horizontal="justify" vertical="center"/>
      <protection hidden="1"/>
    </xf>
    <xf numFmtId="0" fontId="3" fillId="3" borderId="0" xfId="1" applyFont="1" applyFill="1" applyAlignment="1" applyProtection="1">
      <alignment horizontal="justify" vertical="center"/>
      <protection hidden="1"/>
    </xf>
    <xf numFmtId="0" fontId="4" fillId="3" borderId="0" xfId="1" applyFont="1" applyFill="1" applyAlignment="1" applyProtection="1">
      <alignment horizontal="justify" vertical="center"/>
      <protection hidden="1"/>
    </xf>
    <xf numFmtId="0" fontId="5" fillId="2" borderId="0" xfId="1" applyFont="1" applyFill="1" applyAlignment="1" applyProtection="1">
      <alignment vertical="center"/>
      <protection locked="0"/>
    </xf>
    <xf numFmtId="0" fontId="3" fillId="3" borderId="0" xfId="1" applyFont="1" applyFill="1" applyAlignment="1" applyProtection="1">
      <alignment horizontal="center" vertical="center"/>
    </xf>
    <xf numFmtId="0" fontId="3" fillId="3" borderId="0" xfId="1" applyFont="1" applyFill="1" applyAlignment="1" applyProtection="1">
      <alignment horizontal="center" vertical="center"/>
    </xf>
    <xf numFmtId="0" fontId="5" fillId="2" borderId="0" xfId="1" applyFont="1" applyFill="1" applyAlignment="1" applyProtection="1">
      <alignment horizontal="center" vertical="center"/>
    </xf>
    <xf numFmtId="0" fontId="3" fillId="4" borderId="0" xfId="1" applyNumberFormat="1" applyFont="1" applyFill="1" applyAlignment="1" applyProtection="1">
      <alignment horizontal="center" vertical="center"/>
      <protection locked="0"/>
    </xf>
    <xf numFmtId="0" fontId="20" fillId="3" borderId="0" xfId="1" applyFont="1" applyFill="1" applyAlignment="1" applyProtection="1">
      <alignment vertical="center"/>
      <protection hidden="1"/>
    </xf>
    <xf numFmtId="0" fontId="15" fillId="3" borderId="0" xfId="1" applyFont="1" applyFill="1" applyBorder="1" applyAlignment="1" applyProtection="1">
      <alignment horizontal="left" vertical="center"/>
      <protection hidden="1"/>
    </xf>
    <xf numFmtId="0" fontId="15" fillId="3" borderId="0" xfId="1" applyFont="1" applyFill="1" applyBorder="1" applyAlignment="1" applyProtection="1">
      <alignment horizontal="left" vertical="center"/>
      <protection locked="0"/>
    </xf>
    <xf numFmtId="0" fontId="4" fillId="3" borderId="0" xfId="1" applyFont="1" applyFill="1" applyBorder="1" applyAlignment="1" applyProtection="1">
      <alignment horizontal="left" vertical="center"/>
      <protection locked="0"/>
    </xf>
    <xf numFmtId="0" fontId="4" fillId="3" borderId="0" xfId="1" applyFont="1" applyFill="1" applyBorder="1" applyAlignment="1" applyProtection="1">
      <alignment horizontal="left" vertical="center"/>
      <protection locked="0" hidden="1"/>
    </xf>
    <xf numFmtId="0" fontId="15" fillId="3" borderId="0" xfId="1" applyFont="1" applyFill="1" applyBorder="1" applyAlignment="1" applyProtection="1">
      <alignment horizontal="left" vertical="center"/>
      <protection locked="0" hidden="1"/>
    </xf>
    <xf numFmtId="0" fontId="15" fillId="3" borderId="0" xfId="1" applyFont="1" applyFill="1" applyBorder="1" applyAlignment="1" applyProtection="1">
      <alignment horizontal="left" vertical="center"/>
      <protection hidden="1"/>
    </xf>
    <xf numFmtId="0" fontId="4" fillId="3" borderId="0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3" fillId="2" borderId="0" xfId="1" applyFont="1" applyFill="1" applyAlignment="1" applyProtection="1">
      <alignment vertic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0" fontId="15" fillId="2" borderId="0" xfId="1" applyFont="1" applyFill="1" applyAlignment="1" applyProtection="1">
      <alignment horizontal="center" vertical="center"/>
      <protection hidden="1"/>
    </xf>
    <xf numFmtId="0" fontId="15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" vertical="center"/>
      <protection hidden="1"/>
    </xf>
    <xf numFmtId="0" fontId="22" fillId="2" borderId="0" xfId="0" applyFont="1" applyFill="1" applyProtection="1">
      <protection hidden="1"/>
    </xf>
    <xf numFmtId="0" fontId="2" fillId="2" borderId="0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Border="1" applyAlignment="1" applyProtection="1">
      <alignment horizontal="center" vertical="center"/>
      <protection hidden="1"/>
    </xf>
    <xf numFmtId="0" fontId="4" fillId="2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2" fillId="2" borderId="0" xfId="1" applyFont="1" applyFill="1" applyBorder="1" applyAlignment="1" applyProtection="1">
      <alignment horizontal="center" vertical="center"/>
      <protection locked="0" hidden="1"/>
    </xf>
    <xf numFmtId="0" fontId="3" fillId="0" borderId="0" xfId="1" applyFont="1" applyFill="1" applyAlignment="1" applyProtection="1">
      <alignment vertical="center"/>
      <protection hidden="1"/>
    </xf>
    <xf numFmtId="0" fontId="4" fillId="0" borderId="0" xfId="1" applyFont="1" applyFill="1" applyAlignment="1" applyProtection="1">
      <alignment vertical="center"/>
      <protection hidden="1"/>
    </xf>
    <xf numFmtId="0" fontId="23" fillId="2" borderId="0" xfId="2" applyFont="1" applyFill="1" applyBorder="1" applyAlignment="1" applyProtection="1">
      <alignment horizontal="left"/>
      <protection hidden="1"/>
    </xf>
    <xf numFmtId="4" fontId="16" fillId="2" borderId="0" xfId="2" applyNumberFormat="1" applyFont="1" applyFill="1" applyBorder="1" applyAlignment="1" applyProtection="1">
      <alignment horizontal="center"/>
      <protection hidden="1"/>
    </xf>
    <xf numFmtId="0" fontId="23" fillId="2" borderId="0" xfId="2" applyFont="1" applyFill="1" applyBorder="1" applyProtection="1">
      <protection hidden="1"/>
    </xf>
    <xf numFmtId="0" fontId="23" fillId="2" borderId="0" xfId="2" applyFont="1" applyFill="1" applyProtection="1">
      <protection hidden="1"/>
    </xf>
    <xf numFmtId="0" fontId="23" fillId="2" borderId="0" xfId="2" applyFont="1" applyFill="1" applyAlignment="1" applyProtection="1">
      <alignment horizontal="center" wrapText="1"/>
      <protection hidden="1"/>
    </xf>
    <xf numFmtId="4" fontId="24" fillId="2" borderId="0" xfId="2" applyNumberFormat="1" applyFont="1" applyFill="1" applyBorder="1" applyAlignment="1" applyProtection="1">
      <alignment vertical="center"/>
      <protection hidden="1"/>
    </xf>
    <xf numFmtId="3" fontId="24" fillId="2" borderId="0" xfId="2" applyNumberFormat="1" applyFont="1" applyFill="1" applyBorder="1" applyAlignment="1" applyProtection="1">
      <alignment vertical="center"/>
      <protection hidden="1"/>
    </xf>
    <xf numFmtId="3" fontId="24" fillId="2" borderId="0" xfId="2" applyNumberFormat="1" applyFont="1" applyFill="1" applyBorder="1" applyAlignment="1" applyProtection="1">
      <alignment horizontal="center" vertical="center"/>
      <protection hidden="1"/>
    </xf>
    <xf numFmtId="0" fontId="24" fillId="2" borderId="0" xfId="2" applyFont="1" applyFill="1" applyBorder="1" applyProtection="1">
      <protection hidden="1"/>
    </xf>
    <xf numFmtId="3" fontId="24" fillId="2" borderId="0" xfId="2" applyNumberFormat="1" applyFont="1" applyFill="1" applyBorder="1" applyProtection="1">
      <protection hidden="1"/>
    </xf>
    <xf numFmtId="0" fontId="25" fillId="2" borderId="0" xfId="2" applyFont="1" applyFill="1" applyBorder="1" applyAlignment="1" applyProtection="1">
      <alignment horizontal="center"/>
      <protection hidden="1"/>
    </xf>
    <xf numFmtId="0" fontId="23" fillId="2" borderId="0" xfId="2" applyFont="1" applyFill="1" applyBorder="1" applyAlignment="1" applyProtection="1">
      <alignment horizontal="center" wrapText="1"/>
      <protection hidden="1"/>
    </xf>
    <xf numFmtId="0" fontId="3" fillId="8" borderId="0" xfId="1" applyFont="1" applyFill="1" applyBorder="1" applyAlignment="1" applyProtection="1">
      <alignment horizontal="center" vertical="center"/>
      <protection locked="0" hidden="1"/>
    </xf>
    <xf numFmtId="0" fontId="3" fillId="2" borderId="0" xfId="1" applyFont="1" applyFill="1" applyBorder="1" applyAlignment="1" applyProtection="1">
      <alignment horizontal="center" vertical="center"/>
      <protection locked="0" hidden="1"/>
    </xf>
  </cellXfs>
  <cellStyles count="10">
    <cellStyle name="Comma [0]_BOS_NAKİT" xfId="3"/>
    <cellStyle name="Comma_BOS_NAKİT" xfId="4"/>
    <cellStyle name="Currency [0]_BOS_NAKİT" xfId="5"/>
    <cellStyle name="Currency_BOS_NAKİT" xfId="6"/>
    <cellStyle name="Normal" xfId="0" builtinId="0"/>
    <cellStyle name="Normal_doğrudan temin" xfId="1"/>
    <cellStyle name="Normal_Rakamı yazıya çevirme P." xfId="2"/>
    <cellStyle name="ParaBirimi ytl" xfId="7"/>
    <cellStyle name="Virgül [0]_Arşiv" xfId="8"/>
    <cellStyle name="YTL /YKRŞ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ame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VER&#304;%20M130G&#304;R&#304;&#350;&#304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sa&#252;st/&#304;haleler%20ve%20&#214;demeler-2012/Fuel%20Oil%20Al&#305;m&#305;-2%202012-2013%20(Do&#287;rudan%20Temin)/&#304;haleler/BO&#350;/B&#304;LG&#304;SAYAR/Muhasebe/Nakitler/TA&#350;INIR%20mAL%20mEVZUATI%202007/Defter%20ve%20Cetveller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uhasebat.gov.tr/Documents%20and%20Settings/Administrator/Local%20Settings/Temporary%20Internet%20Files/Content.IE5/VLJMCPFO/Son/DS&#304;MY%20Ekl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asa&#252;st/&#304;haleler%20ve%20&#214;demeler-2012/Fuel%20Oil%20Al&#305;m&#305;-2%202012-2013%20(Do&#287;rudan%20Temin)/&#304;haleler/BO&#350;/B&#304;LG&#304;SAYAR/Muhasebe/Nakitler/Users/Acer/AppData/Local/Temp/Rar$DI00.716/24-Maas%20Programi%20(%2040%20Kisilik%2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İ GİRİŞİ"/>
      <sheetName val="FİYAT İSTEME"/>
      <sheetName val=" Yak.Mal.Hes.Cet"/>
      <sheetName val="onay"/>
      <sheetName val="TEKLİF"/>
      <sheetName val="Piyasa Fiyat Ar.Tut."/>
      <sheetName val="muayene raporu"/>
      <sheetName val="MUA. VE KABUL BELGESİ"/>
      <sheetName val="SÖZLEŞME"/>
      <sheetName val="ÖDEME EMRİ"/>
      <sheetName val="Sayfa1"/>
    </sheetNames>
    <sheetDataSet>
      <sheetData sheetId="0">
        <row r="8">
          <cell r="K8">
            <v>45594</v>
          </cell>
        </row>
        <row r="18">
          <cell r="B18" t="str">
            <v>E-52749683-934.01-118238168</v>
          </cell>
        </row>
        <row r="23">
          <cell r="C23" t="str">
            <v>Gülbahar EŞER</v>
          </cell>
          <cell r="E23" t="str">
            <v>Öğretmen(Üye)</v>
          </cell>
          <cell r="G23">
            <v>0</v>
          </cell>
        </row>
        <row r="24">
          <cell r="C24" t="str">
            <v>Semra DAĞDELEN</v>
          </cell>
          <cell r="E24" t="str">
            <v>Öğretmen(Üye)</v>
          </cell>
          <cell r="G24">
            <v>0</v>
          </cell>
        </row>
        <row r="25">
          <cell r="C25" t="str">
            <v>Seda KAYA</v>
          </cell>
          <cell r="E25" t="str">
            <v>Öğretmen(Üye)</v>
          </cell>
          <cell r="G25">
            <v>0</v>
          </cell>
        </row>
        <row r="29">
          <cell r="B29" t="str">
            <v>T.C.</v>
          </cell>
        </row>
        <row r="30">
          <cell r="B30" t="str">
            <v xml:space="preserve">KAYAPINAR KAYMAKAMLIĞI </v>
          </cell>
        </row>
        <row r="31">
          <cell r="B31" t="str">
            <v>Kayapınar Özel Eğitim Anaokulu Müdürlüğü</v>
          </cell>
        </row>
        <row r="32">
          <cell r="B32">
            <v>0</v>
          </cell>
        </row>
        <row r="40">
          <cell r="A40" t="str">
            <v>Satın Alınacak Mal ve Hizmetin</v>
          </cell>
        </row>
        <row r="42">
          <cell r="B42" t="str">
            <v>C İ N S İ</v>
          </cell>
          <cell r="F42" t="str">
            <v>ÖZELLİKLERİ</v>
          </cell>
        </row>
        <row r="43">
          <cell r="A43">
            <v>1</v>
          </cell>
          <cell r="B43" t="str">
            <v>2 MEGA PİXEL KAMERA  İP</v>
          </cell>
          <cell r="F43" t="str">
            <v>Teknik şartname</v>
          </cell>
          <cell r="J43">
            <v>10</v>
          </cell>
          <cell r="K43" t="str">
            <v>Adet</v>
          </cell>
        </row>
        <row r="44">
          <cell r="A44">
            <v>2</v>
          </cell>
          <cell r="B44" t="str">
            <v>NVR KAYIT CİHAZI 20 KaNAl</v>
          </cell>
          <cell r="F44" t="str">
            <v>Teknik şartname</v>
          </cell>
          <cell r="J44">
            <v>1</v>
          </cell>
          <cell r="K44" t="str">
            <v>Adet</v>
          </cell>
        </row>
        <row r="45">
          <cell r="A45">
            <v>3</v>
          </cell>
          <cell r="B45" t="str">
            <v xml:space="preserve">HARDİSK 4TB 7*24 SV </v>
          </cell>
          <cell r="F45" t="str">
            <v>Teknik şartname</v>
          </cell>
          <cell r="J45">
            <v>1</v>
          </cell>
          <cell r="K45" t="str">
            <v>Adet</v>
          </cell>
        </row>
        <row r="46">
          <cell r="A46">
            <v>4</v>
          </cell>
          <cell r="B46" t="str">
            <v xml:space="preserve">CAT 6 HALOJEN FREE KABLO </v>
          </cell>
          <cell r="F46" t="str">
            <v>Teknik şartname</v>
          </cell>
          <cell r="J46">
            <v>700</v>
          </cell>
          <cell r="K46" t="str">
            <v>Metre</v>
          </cell>
        </row>
        <row r="47">
          <cell r="A47">
            <v>5</v>
          </cell>
          <cell r="B47" t="str">
            <v xml:space="preserve">POE SWİCH 8+2 10/100/1000 </v>
          </cell>
          <cell r="F47" t="str">
            <v>Teknik şartname</v>
          </cell>
          <cell r="J47">
            <v>2</v>
          </cell>
          <cell r="K47" t="str">
            <v>Adet</v>
          </cell>
        </row>
        <row r="48">
          <cell r="A48">
            <v>6</v>
          </cell>
          <cell r="B48" t="str">
            <v xml:space="preserve">POLYESTER PANO </v>
          </cell>
          <cell r="F48" t="str">
            <v>Teknik şartname</v>
          </cell>
          <cell r="J48">
            <v>2</v>
          </cell>
          <cell r="K48" t="str">
            <v>Adet</v>
          </cell>
        </row>
        <row r="49">
          <cell r="A49">
            <v>7</v>
          </cell>
          <cell r="B49" t="str">
            <v xml:space="preserve">KABLO KANALI 25*25 </v>
          </cell>
          <cell r="F49" t="str">
            <v>Teknik şartname</v>
          </cell>
          <cell r="J49">
            <v>150</v>
          </cell>
          <cell r="K49" t="str">
            <v>Adet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  <row r="137">
          <cell r="A137">
            <v>0</v>
          </cell>
        </row>
        <row r="138">
          <cell r="A138">
            <v>0</v>
          </cell>
        </row>
        <row r="139">
          <cell r="A139">
            <v>0</v>
          </cell>
        </row>
        <row r="140">
          <cell r="A140">
            <v>0</v>
          </cell>
        </row>
        <row r="141">
          <cell r="A141">
            <v>0</v>
          </cell>
        </row>
        <row r="142">
          <cell r="A142">
            <v>0</v>
          </cell>
        </row>
        <row r="148">
          <cell r="F148" t="str">
            <v>30 Gün</v>
          </cell>
        </row>
        <row r="149">
          <cell r="F149" t="str">
            <v>Tek Sefer</v>
          </cell>
        </row>
        <row r="150">
          <cell r="F150" t="str">
            <v>Yükleyici Firma</v>
          </cell>
        </row>
        <row r="153">
          <cell r="F153" t="str">
            <v>Ek'te sunulmuştur</v>
          </cell>
        </row>
      </sheetData>
      <sheetData sheetId="1"/>
      <sheetData sheetId="2"/>
      <sheetData sheetId="3"/>
      <sheetData sheetId="4"/>
      <sheetData sheetId="5">
        <row r="128">
          <cell r="D128" t="str">
            <v>01/11/2024</v>
          </cell>
        </row>
      </sheetData>
      <sheetData sheetId="6"/>
      <sheetData sheetId="7"/>
      <sheetData sheetId="8"/>
      <sheetData sheetId="9">
        <row r="4">
          <cell r="BT4" t="str">
            <v>TL,</v>
          </cell>
        </row>
        <row r="5">
          <cell r="BT5" t="str">
            <v>Kr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İ M130GİRİŞİ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rnek1"/>
      <sheetName val="açıklama 1"/>
      <sheetName val="örnek2"/>
      <sheetName val="açıklama 2"/>
      <sheetName val="örnek 3"/>
      <sheetName val="açıklama 3"/>
      <sheetName val="örnek 4"/>
      <sheetName val="açıklama 4"/>
      <sheetName val="örnek 5"/>
      <sheetName val="örnek 5A"/>
      <sheetName val="açıklama 5A"/>
      <sheetName val="Örnek 6"/>
      <sheetName val="açıklama6"/>
      <sheetName val="Örnek 6A"/>
      <sheetName val="açıklama 6A"/>
      <sheetName val="örnek 7"/>
      <sheetName val="örnek8"/>
      <sheetName val="açıklama 8"/>
      <sheetName val="örnek 9"/>
      <sheetName val="açıklama 9"/>
      <sheetName val="Örnek 10"/>
      <sheetName val="açıklama 10"/>
      <sheetName val="Örnek 11 "/>
      <sheetName val="açıklama 11"/>
      <sheetName val="örnek 12"/>
      <sheetName val="açıklama 12"/>
      <sheetName val="Örnek13"/>
      <sheetName val="açıklama 13"/>
      <sheetName val="Örnek 14"/>
      <sheetName val="açıklama 14 "/>
      <sheetName val="Örnek 15"/>
      <sheetName val="açıklama 15"/>
      <sheetName val="örnek 16"/>
      <sheetName val="açıklama 16"/>
      <sheetName val="Örnek 17"/>
      <sheetName val="Örnek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şlık"/>
      <sheetName val="tahakkuk müzekkeresi_1"/>
      <sheetName val="SAİ_yeni_2"/>
      <sheetName val="Env_Bilanço Defteri_5"/>
      <sheetName val="5_1"/>
      <sheetName val="5_2"/>
      <sheetName val="5_3"/>
      <sheetName val="5_4"/>
      <sheetName val="5_5"/>
      <sheetName val="5_6"/>
      <sheetName val="5_7"/>
      <sheetName val="5_8"/>
      <sheetName val="5_9"/>
      <sheetName val="5_10"/>
      <sheetName val="5_11"/>
      <sheetName val="5_12"/>
      <sheetName val="Günlük Kasa Defteri_6"/>
      <sheetName val="vezne alındısı_7"/>
      <sheetName val="sayman mutemedi alındısı_8"/>
      <sheetName val="banka kredi alındısı_9"/>
      <sheetName val="mahsup alındısı_10"/>
      <sheetName val="menkul kıymetler alındısı_11"/>
      <sheetName val="teslimat müzekkeresi_1_12"/>
      <sheetName val="teslimat müzekkeresi_2_12"/>
      <sheetName val="gönderme emri_13"/>
      <sheetName val="Ayniyat Alındısı_yeni_14"/>
      <sheetName val="ambar stok cıkıs fısı_15"/>
      <sheetName val="Stok_HAr_Def_16"/>
      <sheetName val="DipKoçanı_yeni_17"/>
      <sheetName val="Duran_Var_18"/>
      <sheetName val="İhtiyaç Pusulası_19"/>
      <sheetName val="Maliyet Pusulası_20"/>
      <sheetName val="Sipariş Pusulası_21"/>
      <sheetName val="İmalat Def._22"/>
      <sheetName val="Aylık Mizan_23"/>
      <sheetName val="Döner Ser.Aylık Has.Bild._24"/>
      <sheetName val="Döner Ser.Yıllık Has.Bild._25"/>
      <sheetName val="kesin mizan_26"/>
      <sheetName val="faaliyet raporu_27"/>
      <sheetName val="faaliyet raporu II_27"/>
      <sheetName val="faaliyet raporuIII_27_1"/>
      <sheetName val="faaliyet raporuIII_27_2"/>
      <sheetName val="faaliyet raporuIII_27_3"/>
      <sheetName val="faaliyet raporuIII_27_4"/>
      <sheetName val="faaliyet raporu IV_27"/>
      <sheetName val="faaliyet raporu V_27"/>
      <sheetName val="faaliyet raporu VI_27"/>
      <sheetName val="Fon_Ak_Tab"/>
      <sheetName val="Nakit "/>
      <sheetName val="Say.İl.Cet_28"/>
      <sheetName val="kayıt bıldırımı_29"/>
      <sheetName val="döner ser.hesap kartı_30"/>
      <sheetName val="kadro defteri_31"/>
      <sheetName val="kadro ve aylık kartı_32"/>
      <sheetName val="dava defteri_33"/>
      <sheetName val="alındı kayıt defteri_34"/>
      <sheetName val="Arşiv Defteri_35"/>
      <sheetName val="Devir Cetveli_36"/>
      <sheetName val="Devir Cetveli_36_1"/>
      <sheetName val="Devir Cetveli_36_2"/>
      <sheetName val="Devir Cetveli_36_3"/>
      <sheetName val="Devir Cetveli_36_4"/>
      <sheetName val="Devir Cetveli_36_5"/>
      <sheetName val="Devir Cetveli_36_6"/>
      <sheetName val="Devir Cetveli_36_7"/>
      <sheetName val="Devir Cetveli_36_8"/>
      <sheetName val="Devir Cetveli_36_9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östergeler"/>
      <sheetName val="HESAPLAR"/>
      <sheetName val="KİŞİLER"/>
      <sheetName val="ANA SAYFA"/>
      <sheetName val="MAAŞ BORDROSU"/>
      <sheetName val="KURUMLAR"/>
      <sheetName val="Ödeme Emri"/>
      <sheetName val="MAAŞ  BORDROSU(FARK)"/>
      <sheetName val="Ödeme Emri ( FARK )"/>
      <sheetName val="Banka listesi (FARK)"/>
      <sheetName val="Banka listesi"/>
      <sheetName val="Pers.Bil."/>
      <sheetName val="Eczane Kesin.lis 2"/>
      <sheetName val="Eczane Kesin.lis"/>
      <sheetName val="Sen.Kes."/>
      <sheetName val="Ver.İnd.Bord."/>
      <sheetName val="İlksan.Kes. "/>
      <sheetName val="KURUM"/>
      <sheetName val="HESAP"/>
      <sheetName val="KİŞ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4"/>
    <pageSetUpPr fitToPage="1"/>
  </sheetPr>
  <dimension ref="A1:IU291"/>
  <sheetViews>
    <sheetView showZeros="0" tabSelected="1" zoomScaleSheetLayoutView="100" workbookViewId="0">
      <selection activeCell="I41" sqref="I41:M41"/>
    </sheetView>
  </sheetViews>
  <sheetFormatPr defaultColWidth="86" defaultRowHeight="12.75" zeroHeight="1" x14ac:dyDescent="0.2"/>
  <cols>
    <col min="1" max="1" width="4.140625" style="6" customWidth="1"/>
    <col min="2" max="2" width="4.5703125" style="177" customWidth="1"/>
    <col min="3" max="3" width="1" style="177" customWidth="1"/>
    <col min="4" max="4" width="1.140625" style="177" customWidth="1"/>
    <col min="5" max="5" width="6.5703125" style="177" customWidth="1"/>
    <col min="6" max="6" width="5.42578125" style="177" customWidth="1"/>
    <col min="7" max="7" width="4.5703125" style="177" customWidth="1"/>
    <col min="8" max="8" width="5.28515625" style="177" customWidth="1"/>
    <col min="9" max="13" width="4.140625" style="178" customWidth="1"/>
    <col min="14" max="14" width="9.7109375" style="177" customWidth="1"/>
    <col min="15" max="15" width="10.28515625" style="177" customWidth="1"/>
    <col min="16" max="16" width="11.140625" style="177" customWidth="1"/>
    <col min="17" max="17" width="7" style="177" customWidth="1"/>
    <col min="18" max="18" width="7.7109375" style="177" customWidth="1"/>
    <col min="19" max="19" width="1.85546875" style="177" customWidth="1"/>
    <col min="20" max="20" width="1.5703125" style="17" customWidth="1"/>
    <col min="21" max="21" width="7.85546875" style="17" hidden="1" customWidth="1"/>
    <col min="22" max="22" width="3.28515625" style="5" hidden="1" customWidth="1"/>
    <col min="23" max="23" width="4.5703125" style="5" hidden="1" customWidth="1"/>
    <col min="24" max="24" width="3.85546875" style="5" hidden="1" customWidth="1"/>
    <col min="25" max="25" width="4" style="5" hidden="1" customWidth="1"/>
    <col min="26" max="26" width="3.42578125" style="5" hidden="1" customWidth="1"/>
    <col min="27" max="27" width="4.42578125" style="5" hidden="1" customWidth="1"/>
    <col min="28" max="29" width="3.85546875" style="5" hidden="1" customWidth="1"/>
    <col min="30" max="40" width="3.85546875" style="176" hidden="1" customWidth="1"/>
    <col min="41" max="52" width="3.85546875" style="171" hidden="1" customWidth="1"/>
    <col min="53" max="188" width="3.85546875" style="5" hidden="1" customWidth="1"/>
    <col min="189" max="229" width="0" style="191" hidden="1" customWidth="1"/>
    <col min="230" max="235" width="9.140625" style="191" hidden="1" customWidth="1"/>
    <col min="236" max="236" width="11.5703125" style="191" hidden="1" customWidth="1"/>
    <col min="237" max="241" width="9.140625" style="191" hidden="1" customWidth="1"/>
    <col min="242" max="242" width="7.140625" style="191" hidden="1" customWidth="1"/>
    <col min="243" max="246" width="9.140625" style="191" hidden="1" customWidth="1"/>
    <col min="247" max="247" width="10.7109375" style="191" hidden="1" customWidth="1"/>
    <col min="248" max="255" width="9.140625" style="191" hidden="1" customWidth="1"/>
    <col min="256" max="16384" width="86" style="192"/>
  </cols>
  <sheetData>
    <row r="1" spans="1:21" ht="6" customHeight="1" x14ac:dyDescent="0.2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2"/>
      <c r="O1" s="2"/>
      <c r="P1" s="2"/>
      <c r="Q1" s="2"/>
      <c r="R1" s="2"/>
      <c r="S1" s="2"/>
      <c r="T1" s="4"/>
      <c r="U1" s="4"/>
    </row>
    <row r="2" spans="1:21" ht="5.25" customHeight="1" x14ac:dyDescent="0.2">
      <c r="B2" s="7">
        <f>'[1]VERİ GİRİŞİ'!B28</f>
        <v>0</v>
      </c>
      <c r="C2" s="7"/>
      <c r="D2" s="7"/>
      <c r="E2" s="7"/>
      <c r="F2" s="7"/>
      <c r="G2" s="7"/>
      <c r="H2" s="7"/>
      <c r="I2" s="8">
        <f>'[1]VERİ GİRİŞİ'!E30</f>
        <v>0</v>
      </c>
      <c r="J2" s="8"/>
      <c r="K2" s="8"/>
      <c r="L2" s="8"/>
      <c r="M2" s="8"/>
      <c r="N2" s="7">
        <f>'[1]VERİ GİRİŞİ'!G30</f>
        <v>0</v>
      </c>
      <c r="O2" s="7"/>
      <c r="P2" s="7">
        <f>'[1]VERİ GİRİŞİ'!I30</f>
        <v>0</v>
      </c>
      <c r="Q2" s="7"/>
      <c r="R2" s="7"/>
      <c r="S2" s="7"/>
      <c r="T2" s="9">
        <f>'[1]VERİ GİRİŞİ'!N30</f>
        <v>0</v>
      </c>
      <c r="U2" s="9"/>
    </row>
    <row r="3" spans="1:21" ht="15" x14ac:dyDescent="0.2">
      <c r="B3" s="10" t="str">
        <f>'[1]VERİ GİRİŞİ'!B29</f>
        <v>T.C.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7"/>
      <c r="T3" s="9">
        <f>'[1]VERİ GİRİŞİ'!N31</f>
        <v>0</v>
      </c>
      <c r="U3" s="9"/>
    </row>
    <row r="4" spans="1:21" ht="15" x14ac:dyDescent="0.2">
      <c r="B4" s="10" t="str">
        <f>'[1]VERİ GİRİŞİ'!B30</f>
        <v xml:space="preserve">KAYAPINAR KAYMAKAMLIĞI 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7"/>
      <c r="T4" s="9">
        <f>'[1]VERİ GİRİŞİ'!N32</f>
        <v>0</v>
      </c>
      <c r="U4" s="9"/>
    </row>
    <row r="5" spans="1:21" ht="15" x14ac:dyDescent="0.2">
      <c r="B5" s="10" t="str">
        <f>'[1]VERİ GİRİŞİ'!B31</f>
        <v>Kayapınar Özel Eğitim Anaokulu Müdürlüğü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9"/>
      <c r="U5" s="9"/>
    </row>
    <row r="6" spans="1:21" ht="15" customHeight="1" x14ac:dyDescent="0.2">
      <c r="B6" s="10">
        <f>'[1]VERİ GİRİŞİ'!B32</f>
        <v>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12"/>
      <c r="U6" s="12"/>
    </row>
    <row r="7" spans="1:21" ht="0.75" customHeight="1" x14ac:dyDescent="0.2">
      <c r="B7" s="13"/>
      <c r="C7" s="13"/>
      <c r="D7" s="13"/>
      <c r="E7" s="13"/>
      <c r="F7" s="13"/>
      <c r="G7" s="13"/>
      <c r="H7" s="13"/>
      <c r="I7" s="14"/>
      <c r="J7" s="14"/>
      <c r="K7" s="14"/>
      <c r="L7" s="14"/>
      <c r="M7" s="14"/>
      <c r="N7" s="13"/>
      <c r="O7" s="13"/>
      <c r="P7" s="13"/>
      <c r="Q7" s="13"/>
      <c r="R7" s="13"/>
      <c r="S7" s="15"/>
      <c r="T7" s="16"/>
    </row>
    <row r="8" spans="1:21" ht="18" customHeight="1" x14ac:dyDescent="0.2">
      <c r="B8" s="18" t="s">
        <v>0</v>
      </c>
      <c r="C8" s="18"/>
      <c r="D8" s="19" t="s">
        <v>1</v>
      </c>
      <c r="E8" s="20" t="str">
        <f>'[1]VERİ GİRİŞİ'!B18</f>
        <v>E-52749683-934.01-118238168</v>
      </c>
      <c r="F8" s="20"/>
      <c r="G8" s="20"/>
      <c r="H8" s="20"/>
      <c r="I8" s="20"/>
      <c r="J8" s="21"/>
      <c r="K8" s="21"/>
      <c r="L8" s="21"/>
      <c r="M8" s="22"/>
      <c r="N8" s="23"/>
      <c r="O8" s="23"/>
      <c r="P8" s="23"/>
      <c r="Q8" s="24">
        <f>'[1]VERİ GİRİŞİ'!K8</f>
        <v>45594</v>
      </c>
      <c r="R8" s="24"/>
      <c r="S8" s="25"/>
      <c r="T8" s="26"/>
    </row>
    <row r="9" spans="1:21" ht="15" customHeight="1" x14ac:dyDescent="0.2">
      <c r="A9" s="27"/>
      <c r="B9" s="28" t="s">
        <v>2</v>
      </c>
      <c r="C9" s="28"/>
      <c r="D9" s="29" t="s">
        <v>1</v>
      </c>
      <c r="E9" s="28" t="s">
        <v>3</v>
      </c>
      <c r="F9" s="28"/>
      <c r="G9" s="28"/>
      <c r="H9" s="28"/>
      <c r="I9" s="30"/>
      <c r="J9" s="31"/>
      <c r="K9" s="31"/>
      <c r="L9" s="31"/>
      <c r="M9" s="32"/>
      <c r="N9" s="33"/>
      <c r="O9" s="34"/>
      <c r="P9" s="34"/>
      <c r="Q9" s="34"/>
      <c r="R9" s="34"/>
      <c r="S9" s="35"/>
      <c r="T9" s="36"/>
      <c r="U9" s="37"/>
    </row>
    <row r="10" spans="1:21" ht="7.5" customHeight="1" x14ac:dyDescent="0.2">
      <c r="B10" s="38"/>
      <c r="C10" s="38"/>
      <c r="D10" s="38"/>
      <c r="E10" s="38"/>
      <c r="F10" s="38"/>
      <c r="G10" s="38"/>
      <c r="H10" s="38"/>
      <c r="I10" s="22"/>
      <c r="J10" s="22"/>
      <c r="K10" s="22"/>
      <c r="L10" s="22"/>
      <c r="M10" s="22"/>
      <c r="N10" s="39"/>
      <c r="O10" s="39"/>
      <c r="P10" s="39"/>
      <c r="Q10" s="39"/>
      <c r="R10" s="39"/>
      <c r="S10" s="39"/>
    </row>
    <row r="11" spans="1:21" ht="12.75" hidden="1" customHeight="1" x14ac:dyDescent="0.2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8"/>
      <c r="O11" s="38"/>
      <c r="P11" s="38"/>
      <c r="Q11" s="39"/>
      <c r="R11" s="39"/>
      <c r="S11" s="39"/>
    </row>
    <row r="12" spans="1:21" ht="13.5" customHeight="1" x14ac:dyDescent="0.2">
      <c r="B12" s="39" t="s">
        <v>4</v>
      </c>
      <c r="C12" s="39"/>
      <c r="D12" s="39"/>
      <c r="E12" s="39" t="s">
        <v>5</v>
      </c>
      <c r="F12" s="39"/>
      <c r="G12" s="39"/>
      <c r="H12" s="39"/>
      <c r="I12" s="41" t="s">
        <v>6</v>
      </c>
      <c r="J12" s="41"/>
      <c r="K12" s="41"/>
      <c r="L12" s="41"/>
      <c r="M12" s="41"/>
      <c r="N12" s="41"/>
      <c r="O12" s="41"/>
      <c r="P12" s="41"/>
      <c r="Q12" s="42"/>
      <c r="R12" s="42"/>
      <c r="S12" s="39"/>
    </row>
    <row r="13" spans="1:21" ht="12.75" customHeight="1" x14ac:dyDescent="0.2">
      <c r="B13" s="39"/>
      <c r="C13" s="39"/>
      <c r="D13" s="39"/>
      <c r="E13" s="39"/>
      <c r="F13" s="39"/>
      <c r="G13" s="39"/>
      <c r="H13" s="39"/>
      <c r="I13" s="40"/>
      <c r="J13" s="40"/>
      <c r="K13" s="40"/>
      <c r="L13" s="40"/>
      <c r="M13" s="40"/>
      <c r="N13" s="38"/>
      <c r="O13" s="43" t="s">
        <v>7</v>
      </c>
      <c r="P13" s="43"/>
      <c r="Q13" s="42"/>
      <c r="R13" s="42"/>
      <c r="S13" s="39"/>
    </row>
    <row r="14" spans="1:21" hidden="1" x14ac:dyDescent="0.2">
      <c r="B14" s="39"/>
      <c r="C14" s="39"/>
      <c r="D14" s="39"/>
      <c r="E14" s="39"/>
      <c r="F14" s="39"/>
      <c r="G14" s="39"/>
      <c r="H14" s="39"/>
      <c r="I14" s="22"/>
      <c r="J14" s="22"/>
      <c r="K14" s="22"/>
      <c r="L14" s="22"/>
      <c r="M14" s="22"/>
      <c r="N14" s="39"/>
      <c r="O14" s="39"/>
      <c r="P14" s="39"/>
      <c r="Q14" s="39"/>
      <c r="R14" s="39"/>
      <c r="S14" s="39"/>
    </row>
    <row r="15" spans="1:21" ht="48.75" customHeight="1" x14ac:dyDescent="0.2">
      <c r="B15" s="44" t="s">
        <v>8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6"/>
      <c r="U15" s="46"/>
    </row>
    <row r="16" spans="1:21" ht="23.25" hidden="1" customHeight="1" x14ac:dyDescent="0.2">
      <c r="B16" s="47"/>
      <c r="C16" s="47"/>
      <c r="D16" s="47"/>
      <c r="E16" s="47"/>
      <c r="F16" s="47"/>
      <c r="G16" s="47"/>
      <c r="H16" s="47"/>
      <c r="I16" s="48"/>
      <c r="J16" s="48"/>
      <c r="K16" s="48"/>
      <c r="L16" s="48"/>
      <c r="M16" s="48"/>
      <c r="N16" s="47"/>
      <c r="O16" s="47"/>
      <c r="P16" s="47"/>
      <c r="Q16" s="47"/>
      <c r="R16" s="47"/>
      <c r="S16" s="47"/>
      <c r="T16" s="49"/>
      <c r="U16" s="49"/>
    </row>
    <row r="17" spans="1:21" ht="24.75" hidden="1" customHeight="1" x14ac:dyDescent="0.2"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23"/>
      <c r="T17" s="51"/>
      <c r="U17" s="51"/>
    </row>
    <row r="18" spans="1:21" ht="30.75" hidden="1" customHeight="1" x14ac:dyDescent="0.2">
      <c r="B18" s="23"/>
      <c r="C18" s="23"/>
      <c r="D18" s="23"/>
      <c r="E18" s="23"/>
      <c r="F18" s="23"/>
      <c r="G18" s="23"/>
      <c r="H18" s="23"/>
      <c r="I18" s="22"/>
      <c r="J18" s="22"/>
      <c r="K18" s="22"/>
      <c r="L18" s="22"/>
      <c r="M18" s="22"/>
      <c r="N18" s="23"/>
      <c r="O18" s="23"/>
      <c r="P18" s="23"/>
      <c r="Q18" s="23"/>
      <c r="R18" s="23"/>
      <c r="S18" s="23"/>
      <c r="T18" s="51"/>
      <c r="U18" s="51"/>
    </row>
    <row r="19" spans="1:21" ht="7.5" customHeight="1" x14ac:dyDescent="0.2">
      <c r="B19" s="39"/>
      <c r="C19" s="39"/>
      <c r="D19" s="39"/>
      <c r="E19" s="39"/>
      <c r="F19" s="39"/>
      <c r="G19" s="39"/>
      <c r="H19" s="39"/>
      <c r="I19" s="52"/>
      <c r="J19" s="53"/>
      <c r="K19" s="53"/>
      <c r="L19" s="53"/>
      <c r="M19" s="22"/>
      <c r="N19" s="39"/>
      <c r="O19" s="39"/>
      <c r="P19" s="39"/>
      <c r="Q19" s="39"/>
      <c r="R19" s="39"/>
      <c r="S19" s="39"/>
    </row>
    <row r="20" spans="1:21" ht="1.5" customHeight="1" x14ac:dyDescent="0.2">
      <c r="B20" s="39"/>
      <c r="C20" s="39"/>
      <c r="D20" s="39"/>
      <c r="E20" s="39"/>
      <c r="F20" s="39"/>
      <c r="G20" s="39"/>
      <c r="H20" s="39"/>
      <c r="I20" s="22"/>
      <c r="J20" s="22"/>
      <c r="K20" s="22"/>
      <c r="L20" s="22"/>
      <c r="M20" s="22"/>
      <c r="N20" s="39"/>
      <c r="O20" s="39"/>
      <c r="P20" s="39"/>
      <c r="Q20" s="39"/>
      <c r="R20" s="39"/>
      <c r="S20" s="39"/>
    </row>
    <row r="21" spans="1:21" ht="22.5" customHeight="1" x14ac:dyDescent="0.2">
      <c r="B21" s="54" t="str">
        <f>'[1]VERİ GİRİŞİ'!C25</f>
        <v>Seda KAYA</v>
      </c>
      <c r="C21" s="54"/>
      <c r="D21" s="54"/>
      <c r="E21" s="54"/>
      <c r="F21" s="54"/>
      <c r="G21" s="54"/>
      <c r="H21" s="55"/>
      <c r="I21" s="56"/>
      <c r="J21" s="56"/>
      <c r="K21" s="54" t="str">
        <f>'[1]VERİ GİRİŞİ'!C24</f>
        <v>Semra DAĞDELEN</v>
      </c>
      <c r="L21" s="54"/>
      <c r="M21" s="54"/>
      <c r="N21" s="54"/>
      <c r="O21" s="57"/>
      <c r="P21" s="54" t="str">
        <f>'[1]VERİ GİRİŞİ'!C23</f>
        <v>Gülbahar EŞER</v>
      </c>
      <c r="Q21" s="54"/>
      <c r="R21" s="54"/>
      <c r="S21" s="39"/>
    </row>
    <row r="22" spans="1:21" ht="15" customHeight="1" x14ac:dyDescent="0.2">
      <c r="B22" s="58" t="str">
        <f>'[1]VERİ GİRİŞİ'!E25</f>
        <v>Öğretmen(Üye)</v>
      </c>
      <c r="C22" s="58"/>
      <c r="D22" s="58"/>
      <c r="E22" s="58"/>
      <c r="F22" s="58"/>
      <c r="G22" s="58"/>
      <c r="H22" s="59"/>
      <c r="I22" s="60"/>
      <c r="J22" s="60"/>
      <c r="K22" s="58" t="str">
        <f>'[1]VERİ GİRİŞİ'!E24</f>
        <v>Öğretmen(Üye)</v>
      </c>
      <c r="L22" s="58"/>
      <c r="M22" s="58"/>
      <c r="N22" s="58"/>
      <c r="O22" s="39"/>
      <c r="P22" s="58" t="str">
        <f>'[1]VERİ GİRİŞİ'!E23</f>
        <v>Öğretmen(Üye)</v>
      </c>
      <c r="Q22" s="58"/>
      <c r="R22" s="58"/>
      <c r="S22" s="61"/>
      <c r="T22" s="62"/>
      <c r="U22" s="62"/>
    </row>
    <row r="23" spans="1:21" ht="15.75" customHeight="1" x14ac:dyDescent="0.2">
      <c r="B23" s="58">
        <f>'[1]VERİ GİRİŞİ'!G25</f>
        <v>0</v>
      </c>
      <c r="C23" s="58"/>
      <c r="D23" s="58"/>
      <c r="E23" s="58"/>
      <c r="F23" s="58"/>
      <c r="G23" s="58"/>
      <c r="H23" s="63"/>
      <c r="I23" s="40"/>
      <c r="J23" s="40"/>
      <c r="K23" s="58">
        <f>'[1]VERİ GİRİŞİ'!G24</f>
        <v>0</v>
      </c>
      <c r="L23" s="58"/>
      <c r="M23" s="58"/>
      <c r="N23" s="58"/>
      <c r="O23" s="38"/>
      <c r="P23" s="58">
        <f>'[1]VERİ GİRİŞİ'!G23</f>
        <v>0</v>
      </c>
      <c r="Q23" s="58"/>
      <c r="R23" s="58"/>
      <c r="S23" s="61"/>
      <c r="T23" s="62"/>
      <c r="U23" s="62"/>
    </row>
    <row r="24" spans="1:21" ht="4.5" customHeight="1" x14ac:dyDescent="0.2">
      <c r="B24" s="39"/>
      <c r="C24" s="39"/>
      <c r="D24" s="39"/>
      <c r="E24" s="39"/>
      <c r="F24" s="39"/>
      <c r="G24" s="39"/>
      <c r="H24" s="39"/>
      <c r="I24" s="22"/>
      <c r="J24" s="22"/>
      <c r="K24" s="22"/>
      <c r="L24" s="22"/>
      <c r="M24" s="22"/>
      <c r="N24" s="39"/>
      <c r="O24" s="39"/>
      <c r="P24" s="39"/>
      <c r="Q24" s="39"/>
      <c r="R24" s="39"/>
      <c r="S24" s="61"/>
      <c r="T24" s="62"/>
      <c r="U24" s="62"/>
    </row>
    <row r="25" spans="1:21" ht="15" customHeight="1" x14ac:dyDescent="0.2">
      <c r="B25" s="64" t="str">
        <f>'[1]VERİ GİRİŞİ'!A40</f>
        <v>Satın Alınacak Mal ve Hizmetin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6"/>
      <c r="P25" s="67" t="s">
        <v>9</v>
      </c>
      <c r="Q25" s="68"/>
      <c r="R25" s="69"/>
      <c r="S25" s="61"/>
      <c r="T25" s="62"/>
      <c r="U25" s="62"/>
    </row>
    <row r="26" spans="1:21" ht="29.25" customHeight="1" x14ac:dyDescent="0.2">
      <c r="B26" s="70" t="s">
        <v>10</v>
      </c>
      <c r="C26" s="71" t="str">
        <f>'[1]VERİ GİRİŞİ'!B42</f>
        <v>C İ N S İ</v>
      </c>
      <c r="D26" s="72"/>
      <c r="E26" s="72"/>
      <c r="F26" s="72"/>
      <c r="G26" s="72"/>
      <c r="H26" s="73"/>
      <c r="I26" s="74" t="str">
        <f>'[1]VERİ GİRİŞİ'!F42</f>
        <v>ÖZELLİKLERİ</v>
      </c>
      <c r="J26" s="75"/>
      <c r="K26" s="75"/>
      <c r="L26" s="75"/>
      <c r="M26" s="76"/>
      <c r="N26" s="77" t="s">
        <v>11</v>
      </c>
      <c r="O26" s="78" t="s">
        <v>12</v>
      </c>
      <c r="P26" s="79" t="s">
        <v>13</v>
      </c>
      <c r="Q26" s="80" t="s">
        <v>14</v>
      </c>
      <c r="R26" s="81"/>
      <c r="S26" s="61"/>
      <c r="T26" s="62"/>
      <c r="U26" s="62"/>
    </row>
    <row r="27" spans="1:21" ht="14.25" customHeight="1" x14ac:dyDescent="0.2">
      <c r="A27" s="6">
        <f t="shared" ref="A27:A90" si="0">IF(ISTEXT(C27),1,"")</f>
        <v>1</v>
      </c>
      <c r="B27" s="82">
        <f>'[1]VERİ GİRİŞİ'!A43</f>
        <v>1</v>
      </c>
      <c r="C27" s="83" t="str">
        <f>'[1]VERİ GİRİŞİ'!B43</f>
        <v>2 MEGA PİXEL KAMERA  İP</v>
      </c>
      <c r="D27" s="84"/>
      <c r="E27" s="84"/>
      <c r="F27" s="84"/>
      <c r="G27" s="84"/>
      <c r="H27" s="85"/>
      <c r="I27" s="86" t="str">
        <f>'[1]VERİ GİRİŞİ'!F43</f>
        <v>Teknik şartname</v>
      </c>
      <c r="J27" s="87"/>
      <c r="K27" s="87"/>
      <c r="L27" s="87"/>
      <c r="M27" s="88"/>
      <c r="N27" s="89" t="str">
        <f>'[1]VERİ GİRİŞİ'!K43</f>
        <v>Adet</v>
      </c>
      <c r="O27" s="82">
        <f>'[1]VERİ GİRİŞİ'!J43</f>
        <v>10</v>
      </c>
      <c r="P27" s="90"/>
      <c r="Q27" s="91">
        <f t="shared" ref="Q27:Q33" si="1">ROUND(SUM(O27*P27),2)</f>
        <v>0</v>
      </c>
      <c r="R27" s="92"/>
      <c r="S27" s="61"/>
      <c r="T27" s="62"/>
      <c r="U27" s="62"/>
    </row>
    <row r="28" spans="1:21" ht="14.25" customHeight="1" x14ac:dyDescent="0.2">
      <c r="A28" s="6">
        <f t="shared" si="0"/>
        <v>1</v>
      </c>
      <c r="B28" s="93">
        <f>'[1]VERİ GİRİŞİ'!A44</f>
        <v>2</v>
      </c>
      <c r="C28" s="94" t="str">
        <f>'[1]VERİ GİRİŞİ'!B44</f>
        <v>NVR KAYIT CİHAZI 20 KaNAl</v>
      </c>
      <c r="D28" s="95"/>
      <c r="E28" s="95"/>
      <c r="F28" s="95"/>
      <c r="G28" s="95"/>
      <c r="H28" s="96"/>
      <c r="I28" s="97" t="str">
        <f>'[1]VERİ GİRİŞİ'!F44</f>
        <v>Teknik şartname</v>
      </c>
      <c r="J28" s="98"/>
      <c r="K28" s="98"/>
      <c r="L28" s="98"/>
      <c r="M28" s="99"/>
      <c r="N28" s="100" t="str">
        <f>'[1]VERİ GİRİŞİ'!K44</f>
        <v>Adet</v>
      </c>
      <c r="O28" s="93">
        <f>'[1]VERİ GİRİŞİ'!J44</f>
        <v>1</v>
      </c>
      <c r="P28" s="101"/>
      <c r="Q28" s="102">
        <f t="shared" si="1"/>
        <v>0</v>
      </c>
      <c r="R28" s="103"/>
      <c r="S28" s="61"/>
      <c r="T28" s="62"/>
      <c r="U28" s="62"/>
    </row>
    <row r="29" spans="1:21" ht="14.25" customHeight="1" x14ac:dyDescent="0.2">
      <c r="A29" s="6">
        <f t="shared" si="0"/>
        <v>1</v>
      </c>
      <c r="B29" s="93">
        <f>'[1]VERİ GİRİŞİ'!A45</f>
        <v>3</v>
      </c>
      <c r="C29" s="94" t="str">
        <f>'[1]VERİ GİRİŞİ'!B45</f>
        <v xml:space="preserve">HARDİSK 4TB 7*24 SV </v>
      </c>
      <c r="D29" s="95"/>
      <c r="E29" s="95"/>
      <c r="F29" s="95"/>
      <c r="G29" s="95"/>
      <c r="H29" s="96"/>
      <c r="I29" s="97" t="str">
        <f>'[1]VERİ GİRİŞİ'!F45</f>
        <v>Teknik şartname</v>
      </c>
      <c r="J29" s="98"/>
      <c r="K29" s="98"/>
      <c r="L29" s="98"/>
      <c r="M29" s="99"/>
      <c r="N29" s="100" t="str">
        <f>'[1]VERİ GİRİŞİ'!K45</f>
        <v>Adet</v>
      </c>
      <c r="O29" s="93">
        <f>'[1]VERİ GİRİŞİ'!J45</f>
        <v>1</v>
      </c>
      <c r="P29" s="101"/>
      <c r="Q29" s="102">
        <f t="shared" si="1"/>
        <v>0</v>
      </c>
      <c r="R29" s="103"/>
      <c r="S29" s="61"/>
      <c r="T29" s="62"/>
      <c r="U29" s="62"/>
    </row>
    <row r="30" spans="1:21" ht="14.25" customHeight="1" x14ac:dyDescent="0.2">
      <c r="A30" s="6">
        <f t="shared" si="0"/>
        <v>1</v>
      </c>
      <c r="B30" s="93">
        <f>'[1]VERİ GİRİŞİ'!A46</f>
        <v>4</v>
      </c>
      <c r="C30" s="94" t="str">
        <f>'[1]VERİ GİRİŞİ'!B46</f>
        <v xml:space="preserve">CAT 6 HALOJEN FREE KABLO </v>
      </c>
      <c r="D30" s="95"/>
      <c r="E30" s="95"/>
      <c r="F30" s="95"/>
      <c r="G30" s="95"/>
      <c r="H30" s="96"/>
      <c r="I30" s="97" t="str">
        <f>'[1]VERİ GİRİŞİ'!F46</f>
        <v>Teknik şartname</v>
      </c>
      <c r="J30" s="98"/>
      <c r="K30" s="98"/>
      <c r="L30" s="98"/>
      <c r="M30" s="99"/>
      <c r="N30" s="100" t="str">
        <f>'[1]VERİ GİRİŞİ'!K46</f>
        <v>Metre</v>
      </c>
      <c r="O30" s="93">
        <f>'[1]VERİ GİRİŞİ'!J46</f>
        <v>700</v>
      </c>
      <c r="P30" s="101"/>
      <c r="Q30" s="102">
        <f t="shared" si="1"/>
        <v>0</v>
      </c>
      <c r="R30" s="103"/>
      <c r="S30" s="61"/>
      <c r="T30" s="62"/>
      <c r="U30" s="62"/>
    </row>
    <row r="31" spans="1:21" ht="14.25" customHeight="1" x14ac:dyDescent="0.2">
      <c r="A31" s="6">
        <f t="shared" si="0"/>
        <v>1</v>
      </c>
      <c r="B31" s="93">
        <f>'[1]VERİ GİRİŞİ'!A47</f>
        <v>5</v>
      </c>
      <c r="C31" s="94" t="str">
        <f>'[1]VERİ GİRİŞİ'!B47</f>
        <v xml:space="preserve">POE SWİCH 8+2 10/100/1000 </v>
      </c>
      <c r="D31" s="95"/>
      <c r="E31" s="95"/>
      <c r="F31" s="95"/>
      <c r="G31" s="95"/>
      <c r="H31" s="96"/>
      <c r="I31" s="97" t="str">
        <f>'[1]VERİ GİRİŞİ'!F47</f>
        <v>Teknik şartname</v>
      </c>
      <c r="J31" s="98"/>
      <c r="K31" s="98"/>
      <c r="L31" s="98"/>
      <c r="M31" s="99"/>
      <c r="N31" s="100" t="str">
        <f>'[1]VERİ GİRİŞİ'!K47</f>
        <v>Adet</v>
      </c>
      <c r="O31" s="93">
        <f>'[1]VERİ GİRİŞİ'!J47</f>
        <v>2</v>
      </c>
      <c r="P31" s="101"/>
      <c r="Q31" s="102">
        <f t="shared" si="1"/>
        <v>0</v>
      </c>
      <c r="R31" s="103"/>
      <c r="S31" s="61"/>
      <c r="T31" s="62"/>
      <c r="U31" s="62"/>
    </row>
    <row r="32" spans="1:21" ht="14.25" customHeight="1" x14ac:dyDescent="0.2">
      <c r="A32" s="6">
        <f t="shared" si="0"/>
        <v>1</v>
      </c>
      <c r="B32" s="93">
        <f>'[1]VERİ GİRİŞİ'!A48</f>
        <v>6</v>
      </c>
      <c r="C32" s="94" t="str">
        <f>'[1]VERİ GİRİŞİ'!B48</f>
        <v xml:space="preserve">POLYESTER PANO </v>
      </c>
      <c r="D32" s="95"/>
      <c r="E32" s="95"/>
      <c r="F32" s="95"/>
      <c r="G32" s="95"/>
      <c r="H32" s="96"/>
      <c r="I32" s="97" t="str">
        <f>'[1]VERİ GİRİŞİ'!F48</f>
        <v>Teknik şartname</v>
      </c>
      <c r="J32" s="98"/>
      <c r="K32" s="98"/>
      <c r="L32" s="98"/>
      <c r="M32" s="99"/>
      <c r="N32" s="100" t="str">
        <f>'[1]VERİ GİRİŞİ'!K48</f>
        <v>Adet</v>
      </c>
      <c r="O32" s="93">
        <f>'[1]VERİ GİRİŞİ'!J48</f>
        <v>2</v>
      </c>
      <c r="P32" s="101"/>
      <c r="Q32" s="102">
        <f t="shared" si="1"/>
        <v>0</v>
      </c>
      <c r="R32" s="103"/>
      <c r="S32" s="61"/>
      <c r="T32" s="62"/>
      <c r="U32" s="62"/>
    </row>
    <row r="33" spans="1:21" ht="14.25" customHeight="1" x14ac:dyDescent="0.2">
      <c r="A33" s="6">
        <f t="shared" si="0"/>
        <v>1</v>
      </c>
      <c r="B33" s="93">
        <f>'[1]VERİ GİRİŞİ'!A49</f>
        <v>7</v>
      </c>
      <c r="C33" s="94" t="str">
        <f>'[1]VERİ GİRİŞİ'!B49</f>
        <v xml:space="preserve">KABLO KANALI 25*25 </v>
      </c>
      <c r="D33" s="95"/>
      <c r="E33" s="95"/>
      <c r="F33" s="95"/>
      <c r="G33" s="95"/>
      <c r="H33" s="96"/>
      <c r="I33" s="97" t="str">
        <f>'[1]VERİ GİRİŞİ'!F49</f>
        <v>Teknik şartname</v>
      </c>
      <c r="J33" s="98"/>
      <c r="K33" s="98"/>
      <c r="L33" s="98"/>
      <c r="M33" s="99"/>
      <c r="N33" s="100" t="str">
        <f>'[1]VERİ GİRİŞİ'!K49</f>
        <v>Adet</v>
      </c>
      <c r="O33" s="93">
        <f>'[1]VERİ GİRİŞİ'!J49</f>
        <v>150</v>
      </c>
      <c r="P33" s="101"/>
      <c r="Q33" s="102">
        <f t="shared" si="1"/>
        <v>0</v>
      </c>
      <c r="R33" s="103"/>
      <c r="S33" s="61"/>
      <c r="T33" s="62"/>
      <c r="U33" s="62"/>
    </row>
    <row r="34" spans="1:21" ht="14.25" customHeight="1" x14ac:dyDescent="0.2">
      <c r="A34" s="6" t="str">
        <f t="shared" si="0"/>
        <v/>
      </c>
      <c r="B34" s="93">
        <f>'[1]VERİ GİRİŞİ'!A50</f>
        <v>0</v>
      </c>
      <c r="C34" s="94">
        <f>'[1]VERİ GİRİŞİ'!B50</f>
        <v>0</v>
      </c>
      <c r="D34" s="95"/>
      <c r="E34" s="95"/>
      <c r="F34" s="95"/>
      <c r="G34" s="95"/>
      <c r="H34" s="96"/>
      <c r="I34" s="97">
        <f>'[1]VERİ GİRİŞİ'!F50</f>
        <v>0</v>
      </c>
      <c r="J34" s="98"/>
      <c r="K34" s="98"/>
      <c r="L34" s="98"/>
      <c r="M34" s="99"/>
      <c r="N34" s="100">
        <f>'[1]VERİ GİRİŞİ'!K50</f>
        <v>0</v>
      </c>
      <c r="O34" s="93">
        <f>'[1]VERİ GİRİŞİ'!J50</f>
        <v>0</v>
      </c>
      <c r="P34" s="101"/>
      <c r="Q34" s="102">
        <f>ROUND(SUM(O34*P34),2)</f>
        <v>0</v>
      </c>
      <c r="R34" s="103"/>
      <c r="S34" s="61"/>
      <c r="T34" s="62"/>
      <c r="U34" s="62"/>
    </row>
    <row r="35" spans="1:21" ht="14.25" customHeight="1" x14ac:dyDescent="0.2">
      <c r="A35" s="6" t="str">
        <f t="shared" si="0"/>
        <v/>
      </c>
      <c r="B35" s="93">
        <f>'[1]VERİ GİRİŞİ'!A51</f>
        <v>0</v>
      </c>
      <c r="C35" s="94">
        <f>'[1]VERİ GİRİŞİ'!B51</f>
        <v>0</v>
      </c>
      <c r="D35" s="95"/>
      <c r="E35" s="95"/>
      <c r="F35" s="95"/>
      <c r="G35" s="95"/>
      <c r="H35" s="96"/>
      <c r="I35" s="97">
        <f>'[1]VERİ GİRİŞİ'!F51</f>
        <v>0</v>
      </c>
      <c r="J35" s="98"/>
      <c r="K35" s="98"/>
      <c r="L35" s="98"/>
      <c r="M35" s="99"/>
      <c r="N35" s="100">
        <f>'[1]VERİ GİRİŞİ'!K51</f>
        <v>0</v>
      </c>
      <c r="O35" s="93">
        <f>'[1]VERİ GİRİŞİ'!J51</f>
        <v>0</v>
      </c>
      <c r="P35" s="101"/>
      <c r="Q35" s="102">
        <f>ROUND(SUM(O35*P35),2)</f>
        <v>0</v>
      </c>
      <c r="R35" s="103"/>
      <c r="S35" s="61"/>
      <c r="T35" s="62"/>
      <c r="U35" s="62"/>
    </row>
    <row r="36" spans="1:21" ht="14.25" customHeight="1" x14ac:dyDescent="0.2">
      <c r="A36" s="6" t="str">
        <f t="shared" si="0"/>
        <v/>
      </c>
      <c r="B36" s="93">
        <f>'[1]VERİ GİRİŞİ'!A52</f>
        <v>0</v>
      </c>
      <c r="C36" s="94">
        <f>'[1]VERİ GİRİŞİ'!B52</f>
        <v>0</v>
      </c>
      <c r="D36" s="95"/>
      <c r="E36" s="95"/>
      <c r="F36" s="95"/>
      <c r="G36" s="95"/>
      <c r="H36" s="96"/>
      <c r="I36" s="97">
        <f>'[1]VERİ GİRİŞİ'!F52</f>
        <v>0</v>
      </c>
      <c r="J36" s="98"/>
      <c r="K36" s="98"/>
      <c r="L36" s="98"/>
      <c r="M36" s="99"/>
      <c r="N36" s="100">
        <f>'[1]VERİ GİRİŞİ'!K52</f>
        <v>0</v>
      </c>
      <c r="O36" s="93">
        <f>'[1]VERİ GİRİŞİ'!J52</f>
        <v>0</v>
      </c>
      <c r="P36" s="101"/>
      <c r="Q36" s="102">
        <f>ROUND(SUM(O36*P36),2)</f>
        <v>0</v>
      </c>
      <c r="R36" s="103"/>
      <c r="S36" s="61"/>
      <c r="T36" s="62"/>
      <c r="U36" s="62"/>
    </row>
    <row r="37" spans="1:21" ht="14.25" customHeight="1" x14ac:dyDescent="0.2">
      <c r="A37" s="6" t="str">
        <f t="shared" si="0"/>
        <v/>
      </c>
      <c r="B37" s="93">
        <f>'[1]VERİ GİRİŞİ'!A53</f>
        <v>0</v>
      </c>
      <c r="C37" s="94">
        <f>'[1]VERİ GİRİŞİ'!B53</f>
        <v>0</v>
      </c>
      <c r="D37" s="95"/>
      <c r="E37" s="95"/>
      <c r="F37" s="95"/>
      <c r="G37" s="95"/>
      <c r="H37" s="96"/>
      <c r="I37" s="97">
        <f>'[1]VERİ GİRİŞİ'!F53</f>
        <v>0</v>
      </c>
      <c r="J37" s="98"/>
      <c r="K37" s="98"/>
      <c r="L37" s="98"/>
      <c r="M37" s="99"/>
      <c r="N37" s="100">
        <f>'[1]VERİ GİRİŞİ'!K53</f>
        <v>0</v>
      </c>
      <c r="O37" s="93">
        <f>'[1]VERİ GİRİŞİ'!J53</f>
        <v>0</v>
      </c>
      <c r="P37" s="101"/>
      <c r="Q37" s="102">
        <f>ROUND(SUM(O37*P37),2)</f>
        <v>0</v>
      </c>
      <c r="R37" s="103"/>
      <c r="S37" s="61"/>
      <c r="T37" s="62"/>
      <c r="U37" s="62"/>
    </row>
    <row r="38" spans="1:21" ht="14.25" customHeight="1" x14ac:dyDescent="0.2">
      <c r="A38" s="6" t="str">
        <f t="shared" si="0"/>
        <v/>
      </c>
      <c r="B38" s="93">
        <f>'[1]VERİ GİRİŞİ'!A54</f>
        <v>0</v>
      </c>
      <c r="C38" s="94">
        <f>'[1]VERİ GİRİŞİ'!B54</f>
        <v>0</v>
      </c>
      <c r="D38" s="95"/>
      <c r="E38" s="95"/>
      <c r="F38" s="95"/>
      <c r="G38" s="95"/>
      <c r="H38" s="96"/>
      <c r="I38" s="97">
        <f>'[1]VERİ GİRİŞİ'!F54</f>
        <v>0</v>
      </c>
      <c r="J38" s="98"/>
      <c r="K38" s="98"/>
      <c r="L38" s="98"/>
      <c r="M38" s="99"/>
      <c r="N38" s="100">
        <f>'[1]VERİ GİRİŞİ'!K54</f>
        <v>0</v>
      </c>
      <c r="O38" s="93">
        <f>'[1]VERİ GİRİŞİ'!J54</f>
        <v>0</v>
      </c>
      <c r="P38" s="101"/>
      <c r="Q38" s="102">
        <f>ROUND(SUM(O38*P38),2)</f>
        <v>0</v>
      </c>
      <c r="R38" s="103"/>
      <c r="S38" s="61"/>
      <c r="T38" s="62"/>
      <c r="U38" s="62"/>
    </row>
    <row r="39" spans="1:21" ht="14.25" customHeight="1" x14ac:dyDescent="0.2">
      <c r="A39" s="6" t="str">
        <f t="shared" si="0"/>
        <v/>
      </c>
      <c r="B39" s="93">
        <f>'[1]VERİ GİRİŞİ'!A55</f>
        <v>0</v>
      </c>
      <c r="C39" s="94">
        <f>'[1]VERİ GİRİŞİ'!B55</f>
        <v>0</v>
      </c>
      <c r="D39" s="95"/>
      <c r="E39" s="95"/>
      <c r="F39" s="95"/>
      <c r="G39" s="95"/>
      <c r="H39" s="96"/>
      <c r="I39" s="97">
        <f>'[1]VERİ GİRİŞİ'!F55</f>
        <v>0</v>
      </c>
      <c r="J39" s="98"/>
      <c r="K39" s="98"/>
      <c r="L39" s="98"/>
      <c r="M39" s="99"/>
      <c r="N39" s="100">
        <f>'[1]VERİ GİRİŞİ'!K55</f>
        <v>0</v>
      </c>
      <c r="O39" s="93">
        <f>'[1]VERİ GİRİŞİ'!J55</f>
        <v>0</v>
      </c>
      <c r="P39" s="101"/>
      <c r="Q39" s="102">
        <f t="shared" ref="Q39:Q102" si="2">ROUND(SUM(O39*P39),2)</f>
        <v>0</v>
      </c>
      <c r="R39" s="103"/>
      <c r="S39" s="61"/>
      <c r="T39" s="62"/>
      <c r="U39" s="62"/>
    </row>
    <row r="40" spans="1:21" ht="14.25" customHeight="1" x14ac:dyDescent="0.2">
      <c r="A40" s="6" t="str">
        <f t="shared" si="0"/>
        <v/>
      </c>
      <c r="B40" s="93">
        <f>'[1]VERİ GİRİŞİ'!A56</f>
        <v>0</v>
      </c>
      <c r="C40" s="94">
        <f>'[1]VERİ GİRİŞİ'!B56</f>
        <v>0</v>
      </c>
      <c r="D40" s="95"/>
      <c r="E40" s="95"/>
      <c r="F40" s="95"/>
      <c r="G40" s="95"/>
      <c r="H40" s="96"/>
      <c r="I40" s="97">
        <f>'[1]VERİ GİRİŞİ'!F56</f>
        <v>0</v>
      </c>
      <c r="J40" s="98"/>
      <c r="K40" s="98"/>
      <c r="L40" s="98"/>
      <c r="M40" s="99"/>
      <c r="N40" s="100">
        <f>'[1]VERİ GİRİŞİ'!K56</f>
        <v>0</v>
      </c>
      <c r="O40" s="93">
        <f>'[1]VERİ GİRİŞİ'!J56</f>
        <v>0</v>
      </c>
      <c r="P40" s="101"/>
      <c r="Q40" s="102">
        <f t="shared" si="2"/>
        <v>0</v>
      </c>
      <c r="R40" s="103"/>
      <c r="S40" s="61"/>
      <c r="T40" s="62"/>
      <c r="U40" s="62"/>
    </row>
    <row r="41" spans="1:21" ht="14.25" customHeight="1" x14ac:dyDescent="0.2">
      <c r="A41" s="6" t="str">
        <f t="shared" si="0"/>
        <v/>
      </c>
      <c r="B41" s="93">
        <f>'[1]VERİ GİRİŞİ'!A57</f>
        <v>0</v>
      </c>
      <c r="C41" s="94">
        <f>'[1]VERİ GİRİŞİ'!B57</f>
        <v>0</v>
      </c>
      <c r="D41" s="95"/>
      <c r="E41" s="95"/>
      <c r="F41" s="95"/>
      <c r="G41" s="95"/>
      <c r="H41" s="96"/>
      <c r="I41" s="97">
        <f>'[1]VERİ GİRİŞİ'!F57</f>
        <v>0</v>
      </c>
      <c r="J41" s="98"/>
      <c r="K41" s="98"/>
      <c r="L41" s="98"/>
      <c r="M41" s="99"/>
      <c r="N41" s="100">
        <f>'[1]VERİ GİRİŞİ'!K57</f>
        <v>0</v>
      </c>
      <c r="O41" s="93">
        <f>'[1]VERİ GİRİŞİ'!J57</f>
        <v>0</v>
      </c>
      <c r="P41" s="101"/>
      <c r="Q41" s="102">
        <f t="shared" si="2"/>
        <v>0</v>
      </c>
      <c r="R41" s="103"/>
      <c r="S41" s="61"/>
      <c r="T41" s="62"/>
      <c r="U41" s="62"/>
    </row>
    <row r="42" spans="1:21" ht="14.25" customHeight="1" x14ac:dyDescent="0.2">
      <c r="A42" s="6" t="str">
        <f t="shared" si="0"/>
        <v/>
      </c>
      <c r="B42" s="93">
        <f>'[1]VERİ GİRİŞİ'!A58</f>
        <v>0</v>
      </c>
      <c r="C42" s="94">
        <f>'[1]VERİ GİRİŞİ'!B58</f>
        <v>0</v>
      </c>
      <c r="D42" s="95"/>
      <c r="E42" s="95"/>
      <c r="F42" s="95"/>
      <c r="G42" s="95"/>
      <c r="H42" s="96"/>
      <c r="I42" s="97">
        <f>'[1]VERİ GİRİŞİ'!F58</f>
        <v>0</v>
      </c>
      <c r="J42" s="98"/>
      <c r="K42" s="98"/>
      <c r="L42" s="98"/>
      <c r="M42" s="99"/>
      <c r="N42" s="100">
        <f>'[1]VERİ GİRİŞİ'!K58</f>
        <v>0</v>
      </c>
      <c r="O42" s="93">
        <f>'[1]VERİ GİRİŞİ'!J58</f>
        <v>0</v>
      </c>
      <c r="P42" s="101"/>
      <c r="Q42" s="102">
        <f t="shared" si="2"/>
        <v>0</v>
      </c>
      <c r="R42" s="103"/>
      <c r="S42" s="61"/>
      <c r="T42" s="62"/>
      <c r="U42" s="62"/>
    </row>
    <row r="43" spans="1:21" ht="14.25" customHeight="1" x14ac:dyDescent="0.2">
      <c r="A43" s="6" t="str">
        <f t="shared" si="0"/>
        <v/>
      </c>
      <c r="B43" s="93">
        <f>'[1]VERİ GİRİŞİ'!A59</f>
        <v>0</v>
      </c>
      <c r="C43" s="94">
        <f>'[1]VERİ GİRİŞİ'!B59</f>
        <v>0</v>
      </c>
      <c r="D43" s="95"/>
      <c r="E43" s="95"/>
      <c r="F43" s="95"/>
      <c r="G43" s="95"/>
      <c r="H43" s="96"/>
      <c r="I43" s="97">
        <f>'[1]VERİ GİRİŞİ'!F59</f>
        <v>0</v>
      </c>
      <c r="J43" s="98"/>
      <c r="K43" s="98"/>
      <c r="L43" s="98"/>
      <c r="M43" s="99"/>
      <c r="N43" s="100">
        <f>'[1]VERİ GİRİŞİ'!K59</f>
        <v>0</v>
      </c>
      <c r="O43" s="93">
        <f>'[1]VERİ GİRİŞİ'!J59</f>
        <v>0</v>
      </c>
      <c r="P43" s="101"/>
      <c r="Q43" s="102">
        <f t="shared" si="2"/>
        <v>0</v>
      </c>
      <c r="R43" s="103"/>
      <c r="S43" s="61"/>
      <c r="T43" s="62"/>
      <c r="U43" s="62"/>
    </row>
    <row r="44" spans="1:21" ht="14.25" customHeight="1" x14ac:dyDescent="0.2">
      <c r="A44" s="6" t="str">
        <f t="shared" si="0"/>
        <v/>
      </c>
      <c r="B44" s="93">
        <f>'[1]VERİ GİRİŞİ'!A60</f>
        <v>0</v>
      </c>
      <c r="C44" s="94">
        <f>'[1]VERİ GİRİŞİ'!B60</f>
        <v>0</v>
      </c>
      <c r="D44" s="95"/>
      <c r="E44" s="95"/>
      <c r="F44" s="95"/>
      <c r="G44" s="95"/>
      <c r="H44" s="96"/>
      <c r="I44" s="97">
        <f>'[1]VERİ GİRİŞİ'!F60</f>
        <v>0</v>
      </c>
      <c r="J44" s="98"/>
      <c r="K44" s="98"/>
      <c r="L44" s="98"/>
      <c r="M44" s="99"/>
      <c r="N44" s="100">
        <f>'[1]VERİ GİRİŞİ'!K60</f>
        <v>0</v>
      </c>
      <c r="O44" s="93">
        <f>'[1]VERİ GİRİŞİ'!J60</f>
        <v>0</v>
      </c>
      <c r="P44" s="101"/>
      <c r="Q44" s="102">
        <f t="shared" si="2"/>
        <v>0</v>
      </c>
      <c r="R44" s="103"/>
      <c r="S44" s="61"/>
      <c r="T44" s="62"/>
      <c r="U44" s="62"/>
    </row>
    <row r="45" spans="1:21" ht="14.25" customHeight="1" x14ac:dyDescent="0.2">
      <c r="A45" s="6" t="str">
        <f t="shared" si="0"/>
        <v/>
      </c>
      <c r="B45" s="93">
        <f>'[1]VERİ GİRİŞİ'!A61</f>
        <v>0</v>
      </c>
      <c r="C45" s="94">
        <f>'[1]VERİ GİRİŞİ'!B61</f>
        <v>0</v>
      </c>
      <c r="D45" s="95"/>
      <c r="E45" s="95"/>
      <c r="F45" s="95"/>
      <c r="G45" s="95"/>
      <c r="H45" s="96"/>
      <c r="I45" s="97">
        <f>'[1]VERİ GİRİŞİ'!F61</f>
        <v>0</v>
      </c>
      <c r="J45" s="98"/>
      <c r="K45" s="98"/>
      <c r="L45" s="98"/>
      <c r="M45" s="99"/>
      <c r="N45" s="100">
        <f>'[1]VERİ GİRİŞİ'!K61</f>
        <v>0</v>
      </c>
      <c r="O45" s="93">
        <f>'[1]VERİ GİRİŞİ'!J61</f>
        <v>0</v>
      </c>
      <c r="P45" s="101"/>
      <c r="Q45" s="102">
        <f t="shared" si="2"/>
        <v>0</v>
      </c>
      <c r="R45" s="103"/>
      <c r="S45" s="61"/>
      <c r="T45" s="62"/>
      <c r="U45" s="62"/>
    </row>
    <row r="46" spans="1:21" ht="14.25" customHeight="1" x14ac:dyDescent="0.2">
      <c r="A46" s="6" t="str">
        <f t="shared" si="0"/>
        <v/>
      </c>
      <c r="B46" s="93">
        <f>'[1]VERİ GİRİŞİ'!A62</f>
        <v>0</v>
      </c>
      <c r="C46" s="94">
        <f>'[1]VERİ GİRİŞİ'!B62</f>
        <v>0</v>
      </c>
      <c r="D46" s="95"/>
      <c r="E46" s="95"/>
      <c r="F46" s="95"/>
      <c r="G46" s="95"/>
      <c r="H46" s="96"/>
      <c r="I46" s="97">
        <f>'[1]VERİ GİRİŞİ'!F62</f>
        <v>0</v>
      </c>
      <c r="J46" s="98"/>
      <c r="K46" s="98"/>
      <c r="L46" s="98"/>
      <c r="M46" s="99"/>
      <c r="N46" s="100">
        <f>'[1]VERİ GİRİŞİ'!K62</f>
        <v>0</v>
      </c>
      <c r="O46" s="93">
        <f>'[1]VERİ GİRİŞİ'!J62</f>
        <v>0</v>
      </c>
      <c r="P46" s="101"/>
      <c r="Q46" s="102">
        <f t="shared" si="2"/>
        <v>0</v>
      </c>
      <c r="R46" s="103"/>
      <c r="S46" s="61"/>
      <c r="T46" s="62"/>
      <c r="U46" s="62"/>
    </row>
    <row r="47" spans="1:21" ht="14.25" customHeight="1" x14ac:dyDescent="0.2">
      <c r="A47" s="6" t="str">
        <f t="shared" si="0"/>
        <v/>
      </c>
      <c r="B47" s="93">
        <f>'[1]VERİ GİRİŞİ'!A63</f>
        <v>0</v>
      </c>
      <c r="C47" s="94">
        <f>'[1]VERİ GİRİŞİ'!B63</f>
        <v>0</v>
      </c>
      <c r="D47" s="95"/>
      <c r="E47" s="95"/>
      <c r="F47" s="95"/>
      <c r="G47" s="95"/>
      <c r="H47" s="96"/>
      <c r="I47" s="97">
        <f>'[1]VERİ GİRİŞİ'!F63</f>
        <v>0</v>
      </c>
      <c r="J47" s="98"/>
      <c r="K47" s="98"/>
      <c r="L47" s="98"/>
      <c r="M47" s="99"/>
      <c r="N47" s="100">
        <f>'[1]VERİ GİRİŞİ'!K63</f>
        <v>0</v>
      </c>
      <c r="O47" s="93">
        <f>'[1]VERİ GİRİŞİ'!J63</f>
        <v>0</v>
      </c>
      <c r="P47" s="101"/>
      <c r="Q47" s="102">
        <f t="shared" si="2"/>
        <v>0</v>
      </c>
      <c r="R47" s="103"/>
      <c r="S47" s="61"/>
      <c r="T47" s="62"/>
      <c r="U47" s="62"/>
    </row>
    <row r="48" spans="1:21" ht="14.25" customHeight="1" x14ac:dyDescent="0.2">
      <c r="A48" s="6" t="str">
        <f t="shared" si="0"/>
        <v/>
      </c>
      <c r="B48" s="93">
        <f>'[1]VERİ GİRİŞİ'!A64</f>
        <v>0</v>
      </c>
      <c r="C48" s="94">
        <f>'[1]VERİ GİRİŞİ'!B64</f>
        <v>0</v>
      </c>
      <c r="D48" s="95"/>
      <c r="E48" s="95"/>
      <c r="F48" s="95"/>
      <c r="G48" s="95"/>
      <c r="H48" s="96"/>
      <c r="I48" s="97">
        <f>'[1]VERİ GİRİŞİ'!F64</f>
        <v>0</v>
      </c>
      <c r="J48" s="98"/>
      <c r="K48" s="98"/>
      <c r="L48" s="98"/>
      <c r="M48" s="99"/>
      <c r="N48" s="100">
        <f>'[1]VERİ GİRİŞİ'!K64</f>
        <v>0</v>
      </c>
      <c r="O48" s="93">
        <f>'[1]VERİ GİRİŞİ'!J64</f>
        <v>0</v>
      </c>
      <c r="P48" s="101"/>
      <c r="Q48" s="102">
        <f t="shared" si="2"/>
        <v>0</v>
      </c>
      <c r="R48" s="103"/>
      <c r="S48" s="61"/>
      <c r="T48" s="62"/>
      <c r="U48" s="62"/>
    </row>
    <row r="49" spans="1:21" ht="14.25" customHeight="1" x14ac:dyDescent="0.2">
      <c r="A49" s="6" t="str">
        <f t="shared" si="0"/>
        <v/>
      </c>
      <c r="B49" s="93">
        <f>'[1]VERİ GİRİŞİ'!A65</f>
        <v>0</v>
      </c>
      <c r="C49" s="94">
        <f>'[1]VERİ GİRİŞİ'!B65</f>
        <v>0</v>
      </c>
      <c r="D49" s="95"/>
      <c r="E49" s="95"/>
      <c r="F49" s="95"/>
      <c r="G49" s="95"/>
      <c r="H49" s="96"/>
      <c r="I49" s="97">
        <f>'[1]VERİ GİRİŞİ'!F65</f>
        <v>0</v>
      </c>
      <c r="J49" s="98"/>
      <c r="K49" s="98"/>
      <c r="L49" s="98"/>
      <c r="M49" s="99"/>
      <c r="N49" s="100">
        <f>'[1]VERİ GİRİŞİ'!K65</f>
        <v>0</v>
      </c>
      <c r="O49" s="93">
        <f>'[1]VERİ GİRİŞİ'!J65</f>
        <v>0</v>
      </c>
      <c r="P49" s="101"/>
      <c r="Q49" s="102">
        <f t="shared" si="2"/>
        <v>0</v>
      </c>
      <c r="R49" s="103"/>
      <c r="S49" s="61"/>
      <c r="T49" s="62"/>
      <c r="U49" s="62"/>
    </row>
    <row r="50" spans="1:21" ht="14.25" customHeight="1" x14ac:dyDescent="0.2">
      <c r="A50" s="6" t="str">
        <f t="shared" si="0"/>
        <v/>
      </c>
      <c r="B50" s="93">
        <f>'[1]VERİ GİRİŞİ'!A66</f>
        <v>0</v>
      </c>
      <c r="C50" s="94">
        <f>'[1]VERİ GİRİŞİ'!B66</f>
        <v>0</v>
      </c>
      <c r="D50" s="95"/>
      <c r="E50" s="95"/>
      <c r="F50" s="95"/>
      <c r="G50" s="95"/>
      <c r="H50" s="96"/>
      <c r="I50" s="97">
        <f>'[1]VERİ GİRİŞİ'!F66</f>
        <v>0</v>
      </c>
      <c r="J50" s="98"/>
      <c r="K50" s="98"/>
      <c r="L50" s="98"/>
      <c r="M50" s="99"/>
      <c r="N50" s="100">
        <f>'[1]VERİ GİRİŞİ'!K66</f>
        <v>0</v>
      </c>
      <c r="O50" s="93">
        <f>'[1]VERİ GİRİŞİ'!J66</f>
        <v>0</v>
      </c>
      <c r="P50" s="101"/>
      <c r="Q50" s="102">
        <f t="shared" si="2"/>
        <v>0</v>
      </c>
      <c r="R50" s="103"/>
      <c r="S50" s="61"/>
      <c r="T50" s="62"/>
      <c r="U50" s="62"/>
    </row>
    <row r="51" spans="1:21" ht="14.25" customHeight="1" x14ac:dyDescent="0.2">
      <c r="A51" s="6" t="str">
        <f t="shared" si="0"/>
        <v/>
      </c>
      <c r="B51" s="93">
        <f>'[1]VERİ GİRİŞİ'!A67</f>
        <v>0</v>
      </c>
      <c r="C51" s="94">
        <f>'[1]VERİ GİRİŞİ'!B67</f>
        <v>0</v>
      </c>
      <c r="D51" s="95"/>
      <c r="E51" s="95"/>
      <c r="F51" s="95"/>
      <c r="G51" s="95"/>
      <c r="H51" s="96"/>
      <c r="I51" s="97">
        <f>'[1]VERİ GİRİŞİ'!F67</f>
        <v>0</v>
      </c>
      <c r="J51" s="98"/>
      <c r="K51" s="98"/>
      <c r="L51" s="98"/>
      <c r="M51" s="99"/>
      <c r="N51" s="100">
        <f>'[1]VERİ GİRİŞİ'!K67</f>
        <v>0</v>
      </c>
      <c r="O51" s="93">
        <f>'[1]VERİ GİRİŞİ'!J67</f>
        <v>0</v>
      </c>
      <c r="P51" s="101"/>
      <c r="Q51" s="102">
        <f t="shared" si="2"/>
        <v>0</v>
      </c>
      <c r="R51" s="103"/>
      <c r="S51" s="61"/>
      <c r="T51" s="62"/>
      <c r="U51" s="62"/>
    </row>
    <row r="52" spans="1:21" ht="14.25" customHeight="1" x14ac:dyDescent="0.2">
      <c r="A52" s="6" t="str">
        <f t="shared" si="0"/>
        <v/>
      </c>
      <c r="B52" s="93">
        <f>'[1]VERİ GİRİŞİ'!A68</f>
        <v>0</v>
      </c>
      <c r="C52" s="94">
        <f>'[1]VERİ GİRİŞİ'!B68</f>
        <v>0</v>
      </c>
      <c r="D52" s="95"/>
      <c r="E52" s="95"/>
      <c r="F52" s="95"/>
      <c r="G52" s="95"/>
      <c r="H52" s="96"/>
      <c r="I52" s="97">
        <f>'[1]VERİ GİRİŞİ'!F68</f>
        <v>0</v>
      </c>
      <c r="J52" s="98"/>
      <c r="K52" s="98"/>
      <c r="L52" s="98"/>
      <c r="M52" s="99"/>
      <c r="N52" s="100">
        <f>'[1]VERİ GİRİŞİ'!K68</f>
        <v>0</v>
      </c>
      <c r="O52" s="93">
        <f>'[1]VERİ GİRİŞİ'!J68</f>
        <v>0</v>
      </c>
      <c r="P52" s="101"/>
      <c r="Q52" s="102">
        <f t="shared" si="2"/>
        <v>0</v>
      </c>
      <c r="R52" s="103"/>
      <c r="S52" s="61"/>
      <c r="T52" s="62"/>
      <c r="U52" s="62"/>
    </row>
    <row r="53" spans="1:21" ht="14.25" customHeight="1" x14ac:dyDescent="0.2">
      <c r="A53" s="6" t="str">
        <f t="shared" si="0"/>
        <v/>
      </c>
      <c r="B53" s="93">
        <f>'[1]VERİ GİRİŞİ'!A69</f>
        <v>0</v>
      </c>
      <c r="C53" s="94">
        <f>'[1]VERİ GİRİŞİ'!B69</f>
        <v>0</v>
      </c>
      <c r="D53" s="95"/>
      <c r="E53" s="95"/>
      <c r="F53" s="95"/>
      <c r="G53" s="95"/>
      <c r="H53" s="96"/>
      <c r="I53" s="97">
        <f>'[1]VERİ GİRİŞİ'!F69</f>
        <v>0</v>
      </c>
      <c r="J53" s="98"/>
      <c r="K53" s="98"/>
      <c r="L53" s="98"/>
      <c r="M53" s="99"/>
      <c r="N53" s="100">
        <f>'[1]VERİ GİRİŞİ'!K69</f>
        <v>0</v>
      </c>
      <c r="O53" s="93">
        <f>'[1]VERİ GİRİŞİ'!J69</f>
        <v>0</v>
      </c>
      <c r="P53" s="101"/>
      <c r="Q53" s="102">
        <f t="shared" si="2"/>
        <v>0</v>
      </c>
      <c r="R53" s="103"/>
      <c r="S53" s="61"/>
      <c r="T53" s="62"/>
      <c r="U53" s="62"/>
    </row>
    <row r="54" spans="1:21" ht="14.25" customHeight="1" x14ac:dyDescent="0.2">
      <c r="A54" s="6" t="str">
        <f t="shared" si="0"/>
        <v/>
      </c>
      <c r="B54" s="93">
        <f>'[1]VERİ GİRİŞİ'!A70</f>
        <v>0</v>
      </c>
      <c r="C54" s="94">
        <f>'[1]VERİ GİRİŞİ'!B70</f>
        <v>0</v>
      </c>
      <c r="D54" s="95"/>
      <c r="E54" s="95"/>
      <c r="F54" s="95"/>
      <c r="G54" s="95"/>
      <c r="H54" s="96"/>
      <c r="I54" s="97">
        <f>'[1]VERİ GİRİŞİ'!F70</f>
        <v>0</v>
      </c>
      <c r="J54" s="98"/>
      <c r="K54" s="98"/>
      <c r="L54" s="98"/>
      <c r="M54" s="99"/>
      <c r="N54" s="100">
        <f>'[1]VERİ GİRİŞİ'!K70</f>
        <v>0</v>
      </c>
      <c r="O54" s="93">
        <f>'[1]VERİ GİRİŞİ'!J70</f>
        <v>0</v>
      </c>
      <c r="P54" s="101"/>
      <c r="Q54" s="102">
        <f t="shared" si="2"/>
        <v>0</v>
      </c>
      <c r="R54" s="103"/>
      <c r="S54" s="61"/>
      <c r="T54" s="62"/>
      <c r="U54" s="62"/>
    </row>
    <row r="55" spans="1:21" ht="14.25" customHeight="1" x14ac:dyDescent="0.2">
      <c r="A55" s="6" t="str">
        <f t="shared" si="0"/>
        <v/>
      </c>
      <c r="B55" s="93">
        <f>'[1]VERİ GİRİŞİ'!A71</f>
        <v>0</v>
      </c>
      <c r="C55" s="94">
        <f>'[1]VERİ GİRİŞİ'!B71</f>
        <v>0</v>
      </c>
      <c r="D55" s="95"/>
      <c r="E55" s="95"/>
      <c r="F55" s="95"/>
      <c r="G55" s="95"/>
      <c r="H55" s="96"/>
      <c r="I55" s="97">
        <f>'[1]VERİ GİRİŞİ'!F71</f>
        <v>0</v>
      </c>
      <c r="J55" s="98"/>
      <c r="K55" s="98"/>
      <c r="L55" s="98"/>
      <c r="M55" s="99"/>
      <c r="N55" s="100">
        <f>'[1]VERİ GİRİŞİ'!K71</f>
        <v>0</v>
      </c>
      <c r="O55" s="93">
        <f>'[1]VERİ GİRİŞİ'!J71</f>
        <v>0</v>
      </c>
      <c r="P55" s="101"/>
      <c r="Q55" s="102">
        <f t="shared" si="2"/>
        <v>0</v>
      </c>
      <c r="R55" s="103"/>
      <c r="S55" s="61"/>
      <c r="T55" s="62"/>
      <c r="U55" s="62"/>
    </row>
    <row r="56" spans="1:21" ht="14.25" customHeight="1" thickBot="1" x14ac:dyDescent="0.25">
      <c r="A56" s="6" t="str">
        <f t="shared" si="0"/>
        <v/>
      </c>
      <c r="B56" s="93">
        <f>'[1]VERİ GİRİŞİ'!A72</f>
        <v>0</v>
      </c>
      <c r="C56" s="94">
        <f>'[1]VERİ GİRİŞİ'!B72</f>
        <v>0</v>
      </c>
      <c r="D56" s="95"/>
      <c r="E56" s="95"/>
      <c r="F56" s="95"/>
      <c r="G56" s="95"/>
      <c r="H56" s="96"/>
      <c r="I56" s="97">
        <f>'[1]VERİ GİRİŞİ'!F72</f>
        <v>0</v>
      </c>
      <c r="J56" s="98"/>
      <c r="K56" s="98"/>
      <c r="L56" s="98"/>
      <c r="M56" s="99"/>
      <c r="N56" s="100">
        <f>'[1]VERİ GİRİŞİ'!K72</f>
        <v>0</v>
      </c>
      <c r="O56" s="93">
        <f>'[1]VERİ GİRİŞİ'!J72</f>
        <v>0</v>
      </c>
      <c r="P56" s="101"/>
      <c r="Q56" s="102">
        <f t="shared" si="2"/>
        <v>0</v>
      </c>
      <c r="R56" s="103"/>
      <c r="S56" s="61"/>
      <c r="T56" s="62"/>
      <c r="U56" s="62"/>
    </row>
    <row r="57" spans="1:21" ht="14.25" hidden="1" customHeight="1" x14ac:dyDescent="0.25">
      <c r="A57" s="6" t="str">
        <f t="shared" si="0"/>
        <v/>
      </c>
      <c r="B57" s="93">
        <f>'[1]VERİ GİRİŞİ'!A73</f>
        <v>0</v>
      </c>
      <c r="C57" s="94">
        <f>'[1]VERİ GİRİŞİ'!B73</f>
        <v>0</v>
      </c>
      <c r="D57" s="95"/>
      <c r="E57" s="95"/>
      <c r="F57" s="95"/>
      <c r="G57" s="95"/>
      <c r="H57" s="96"/>
      <c r="I57" s="97">
        <f>'[1]VERİ GİRİŞİ'!F73</f>
        <v>0</v>
      </c>
      <c r="J57" s="98"/>
      <c r="K57" s="98"/>
      <c r="L57" s="98"/>
      <c r="M57" s="99"/>
      <c r="N57" s="100">
        <f>'[1]VERİ GİRİŞİ'!K73</f>
        <v>0</v>
      </c>
      <c r="O57" s="104">
        <f>'[1]VERİ GİRİŞİ'!J73</f>
        <v>0</v>
      </c>
      <c r="P57" s="101"/>
      <c r="Q57" s="102">
        <f t="shared" si="2"/>
        <v>0</v>
      </c>
      <c r="R57" s="103"/>
      <c r="S57" s="61"/>
      <c r="T57" s="62"/>
      <c r="U57" s="62"/>
    </row>
    <row r="58" spans="1:21" ht="14.25" hidden="1" customHeight="1" x14ac:dyDescent="0.25">
      <c r="A58" s="6" t="str">
        <f t="shared" si="0"/>
        <v/>
      </c>
      <c r="B58" s="93">
        <f>'[1]VERİ GİRİŞİ'!A74</f>
        <v>0</v>
      </c>
      <c r="C58" s="94">
        <f>'[1]VERİ GİRİŞİ'!B74</f>
        <v>0</v>
      </c>
      <c r="D58" s="95"/>
      <c r="E58" s="95"/>
      <c r="F58" s="95"/>
      <c r="G58" s="95"/>
      <c r="H58" s="96"/>
      <c r="I58" s="97">
        <f>'[1]VERİ GİRİŞİ'!F74</f>
        <v>0</v>
      </c>
      <c r="J58" s="98"/>
      <c r="K58" s="98"/>
      <c r="L58" s="98"/>
      <c r="M58" s="99"/>
      <c r="N58" s="100">
        <f>'[1]VERİ GİRİŞİ'!K74</f>
        <v>0</v>
      </c>
      <c r="O58" s="104">
        <f>'[1]VERİ GİRİŞİ'!J74</f>
        <v>0</v>
      </c>
      <c r="P58" s="101"/>
      <c r="Q58" s="102">
        <f t="shared" si="2"/>
        <v>0</v>
      </c>
      <c r="R58" s="103"/>
      <c r="S58" s="61"/>
      <c r="T58" s="62"/>
      <c r="U58" s="62"/>
    </row>
    <row r="59" spans="1:21" ht="14.25" hidden="1" customHeight="1" x14ac:dyDescent="0.25">
      <c r="A59" s="6" t="str">
        <f t="shared" si="0"/>
        <v/>
      </c>
      <c r="B59" s="93">
        <f>'[1]VERİ GİRİŞİ'!A75</f>
        <v>0</v>
      </c>
      <c r="C59" s="94">
        <f>'[1]VERİ GİRİŞİ'!B75</f>
        <v>0</v>
      </c>
      <c r="D59" s="95"/>
      <c r="E59" s="95"/>
      <c r="F59" s="95"/>
      <c r="G59" s="95"/>
      <c r="H59" s="96"/>
      <c r="I59" s="97">
        <f>'[1]VERİ GİRİŞİ'!F75</f>
        <v>0</v>
      </c>
      <c r="J59" s="98"/>
      <c r="K59" s="98"/>
      <c r="L59" s="98"/>
      <c r="M59" s="99"/>
      <c r="N59" s="100">
        <f>'[1]VERİ GİRİŞİ'!K75</f>
        <v>0</v>
      </c>
      <c r="O59" s="104">
        <f>'[1]VERİ GİRİŞİ'!J75</f>
        <v>0</v>
      </c>
      <c r="P59" s="101"/>
      <c r="Q59" s="102">
        <f t="shared" si="2"/>
        <v>0</v>
      </c>
      <c r="R59" s="103"/>
      <c r="S59" s="61"/>
      <c r="T59" s="62"/>
      <c r="U59" s="62"/>
    </row>
    <row r="60" spans="1:21" ht="14.25" hidden="1" customHeight="1" x14ac:dyDescent="0.25">
      <c r="A60" s="6" t="str">
        <f t="shared" si="0"/>
        <v/>
      </c>
      <c r="B60" s="93">
        <f>'[1]VERİ GİRİŞİ'!A76</f>
        <v>0</v>
      </c>
      <c r="C60" s="94">
        <f>'[1]VERİ GİRİŞİ'!B76</f>
        <v>0</v>
      </c>
      <c r="D60" s="95"/>
      <c r="E60" s="95"/>
      <c r="F60" s="95"/>
      <c r="G60" s="95"/>
      <c r="H60" s="96"/>
      <c r="I60" s="97">
        <f>'[1]VERİ GİRİŞİ'!F76</f>
        <v>0</v>
      </c>
      <c r="J60" s="98"/>
      <c r="K60" s="98"/>
      <c r="L60" s="98"/>
      <c r="M60" s="99"/>
      <c r="N60" s="100">
        <f>'[1]VERİ GİRİŞİ'!K76</f>
        <v>0</v>
      </c>
      <c r="O60" s="104">
        <f>'[1]VERİ GİRİŞİ'!J76</f>
        <v>0</v>
      </c>
      <c r="P60" s="101"/>
      <c r="Q60" s="102">
        <f t="shared" si="2"/>
        <v>0</v>
      </c>
      <c r="R60" s="103"/>
      <c r="S60" s="61"/>
      <c r="T60" s="62"/>
      <c r="U60" s="62"/>
    </row>
    <row r="61" spans="1:21" ht="14.25" hidden="1" customHeight="1" x14ac:dyDescent="0.25">
      <c r="A61" s="6" t="str">
        <f t="shared" si="0"/>
        <v/>
      </c>
      <c r="B61" s="93">
        <f>'[1]VERİ GİRİŞİ'!A77</f>
        <v>0</v>
      </c>
      <c r="C61" s="94">
        <f>'[1]VERİ GİRİŞİ'!B77</f>
        <v>0</v>
      </c>
      <c r="D61" s="95"/>
      <c r="E61" s="95"/>
      <c r="F61" s="95"/>
      <c r="G61" s="95"/>
      <c r="H61" s="96"/>
      <c r="I61" s="97">
        <f>'[1]VERİ GİRİŞİ'!F77</f>
        <v>0</v>
      </c>
      <c r="J61" s="98"/>
      <c r="K61" s="98"/>
      <c r="L61" s="98"/>
      <c r="M61" s="99"/>
      <c r="N61" s="100">
        <f>'[1]VERİ GİRİŞİ'!K77</f>
        <v>0</v>
      </c>
      <c r="O61" s="104">
        <f>'[1]VERİ GİRİŞİ'!J77</f>
        <v>0</v>
      </c>
      <c r="P61" s="101"/>
      <c r="Q61" s="102">
        <f t="shared" si="2"/>
        <v>0</v>
      </c>
      <c r="R61" s="103"/>
      <c r="S61" s="61"/>
      <c r="T61" s="62"/>
      <c r="U61" s="62"/>
    </row>
    <row r="62" spans="1:21" ht="14.25" hidden="1" customHeight="1" x14ac:dyDescent="0.25">
      <c r="A62" s="6" t="str">
        <f t="shared" si="0"/>
        <v/>
      </c>
      <c r="B62" s="93">
        <f>'[1]VERİ GİRİŞİ'!A78</f>
        <v>0</v>
      </c>
      <c r="C62" s="94">
        <f>'[1]VERİ GİRİŞİ'!B78</f>
        <v>0</v>
      </c>
      <c r="D62" s="95"/>
      <c r="E62" s="95"/>
      <c r="F62" s="95"/>
      <c r="G62" s="95"/>
      <c r="H62" s="96"/>
      <c r="I62" s="97">
        <f>'[1]VERİ GİRİŞİ'!F78</f>
        <v>0</v>
      </c>
      <c r="J62" s="98"/>
      <c r="K62" s="98"/>
      <c r="L62" s="98"/>
      <c r="M62" s="99"/>
      <c r="N62" s="100">
        <f>'[1]VERİ GİRİŞİ'!K78</f>
        <v>0</v>
      </c>
      <c r="O62" s="104">
        <f>'[1]VERİ GİRİŞİ'!J78</f>
        <v>0</v>
      </c>
      <c r="P62" s="101"/>
      <c r="Q62" s="102">
        <f t="shared" si="2"/>
        <v>0</v>
      </c>
      <c r="R62" s="103"/>
      <c r="S62" s="61"/>
      <c r="T62" s="62"/>
      <c r="U62" s="62"/>
    </row>
    <row r="63" spans="1:21" ht="14.25" hidden="1" customHeight="1" x14ac:dyDescent="0.25">
      <c r="A63" s="6" t="str">
        <f t="shared" si="0"/>
        <v/>
      </c>
      <c r="B63" s="93">
        <f>'[1]VERİ GİRİŞİ'!A79</f>
        <v>0</v>
      </c>
      <c r="C63" s="94">
        <f>'[1]VERİ GİRİŞİ'!B79</f>
        <v>0</v>
      </c>
      <c r="D63" s="95"/>
      <c r="E63" s="95"/>
      <c r="F63" s="95"/>
      <c r="G63" s="95"/>
      <c r="H63" s="96"/>
      <c r="I63" s="97">
        <f>'[1]VERİ GİRİŞİ'!F79</f>
        <v>0</v>
      </c>
      <c r="J63" s="98"/>
      <c r="K63" s="98"/>
      <c r="L63" s="98"/>
      <c r="M63" s="99"/>
      <c r="N63" s="100">
        <f>'[1]VERİ GİRİŞİ'!K79</f>
        <v>0</v>
      </c>
      <c r="O63" s="104">
        <f>'[1]VERİ GİRİŞİ'!J79</f>
        <v>0</v>
      </c>
      <c r="P63" s="101"/>
      <c r="Q63" s="102">
        <f t="shared" si="2"/>
        <v>0</v>
      </c>
      <c r="R63" s="103"/>
      <c r="S63" s="61"/>
      <c r="T63" s="62"/>
      <c r="U63" s="62"/>
    </row>
    <row r="64" spans="1:21" ht="14.25" hidden="1" customHeight="1" x14ac:dyDescent="0.25">
      <c r="A64" s="6" t="str">
        <f t="shared" si="0"/>
        <v/>
      </c>
      <c r="B64" s="93">
        <f>'[1]VERİ GİRİŞİ'!A80</f>
        <v>0</v>
      </c>
      <c r="C64" s="94">
        <f>'[1]VERİ GİRİŞİ'!B80</f>
        <v>0</v>
      </c>
      <c r="D64" s="95"/>
      <c r="E64" s="95"/>
      <c r="F64" s="95"/>
      <c r="G64" s="95"/>
      <c r="H64" s="96"/>
      <c r="I64" s="97">
        <f>'[1]VERİ GİRİŞİ'!F80</f>
        <v>0</v>
      </c>
      <c r="J64" s="98"/>
      <c r="K64" s="98"/>
      <c r="L64" s="98"/>
      <c r="M64" s="99"/>
      <c r="N64" s="100">
        <f>'[1]VERİ GİRİŞİ'!K80</f>
        <v>0</v>
      </c>
      <c r="O64" s="104">
        <f>'[1]VERİ GİRİŞİ'!J80</f>
        <v>0</v>
      </c>
      <c r="P64" s="101"/>
      <c r="Q64" s="102">
        <f t="shared" si="2"/>
        <v>0</v>
      </c>
      <c r="R64" s="103"/>
      <c r="S64" s="61"/>
      <c r="T64" s="62"/>
      <c r="U64" s="62"/>
    </row>
    <row r="65" spans="1:21" ht="14.25" hidden="1" customHeight="1" x14ac:dyDescent="0.25">
      <c r="A65" s="6" t="str">
        <f t="shared" si="0"/>
        <v/>
      </c>
      <c r="B65" s="93">
        <f>'[1]VERİ GİRİŞİ'!A81</f>
        <v>0</v>
      </c>
      <c r="C65" s="94">
        <f>'[1]VERİ GİRİŞİ'!B81</f>
        <v>0</v>
      </c>
      <c r="D65" s="95"/>
      <c r="E65" s="95"/>
      <c r="F65" s="95"/>
      <c r="G65" s="95"/>
      <c r="H65" s="96"/>
      <c r="I65" s="97">
        <f>'[1]VERİ GİRİŞİ'!F81</f>
        <v>0</v>
      </c>
      <c r="J65" s="98"/>
      <c r="K65" s="98"/>
      <c r="L65" s="98"/>
      <c r="M65" s="99"/>
      <c r="N65" s="100">
        <f>'[1]VERİ GİRİŞİ'!K81</f>
        <v>0</v>
      </c>
      <c r="O65" s="104">
        <f>'[1]VERİ GİRİŞİ'!J81</f>
        <v>0</v>
      </c>
      <c r="P65" s="101"/>
      <c r="Q65" s="102">
        <f t="shared" si="2"/>
        <v>0</v>
      </c>
      <c r="R65" s="103"/>
      <c r="S65" s="61"/>
      <c r="T65" s="62"/>
      <c r="U65" s="62"/>
    </row>
    <row r="66" spans="1:21" ht="14.25" hidden="1" customHeight="1" x14ac:dyDescent="0.25">
      <c r="A66" s="6" t="str">
        <f t="shared" si="0"/>
        <v/>
      </c>
      <c r="B66" s="93">
        <f>'[1]VERİ GİRİŞİ'!A82</f>
        <v>0</v>
      </c>
      <c r="C66" s="94">
        <f>'[1]VERİ GİRİŞİ'!B82</f>
        <v>0</v>
      </c>
      <c r="D66" s="95"/>
      <c r="E66" s="95"/>
      <c r="F66" s="95"/>
      <c r="G66" s="95"/>
      <c r="H66" s="96"/>
      <c r="I66" s="97">
        <f>'[1]VERİ GİRİŞİ'!F82</f>
        <v>0</v>
      </c>
      <c r="J66" s="98"/>
      <c r="K66" s="98"/>
      <c r="L66" s="98"/>
      <c r="M66" s="99"/>
      <c r="N66" s="100">
        <f>'[1]VERİ GİRİŞİ'!K82</f>
        <v>0</v>
      </c>
      <c r="O66" s="104">
        <f>'[1]VERİ GİRİŞİ'!J82</f>
        <v>0</v>
      </c>
      <c r="P66" s="101"/>
      <c r="Q66" s="102">
        <f t="shared" si="2"/>
        <v>0</v>
      </c>
      <c r="R66" s="103"/>
      <c r="S66" s="61"/>
      <c r="T66" s="62"/>
      <c r="U66" s="62"/>
    </row>
    <row r="67" spans="1:21" ht="14.25" hidden="1" customHeight="1" x14ac:dyDescent="0.25">
      <c r="A67" s="6" t="str">
        <f t="shared" si="0"/>
        <v/>
      </c>
      <c r="B67" s="93">
        <f>'[1]VERİ GİRİŞİ'!A83</f>
        <v>0</v>
      </c>
      <c r="C67" s="94">
        <f>'[1]VERİ GİRİŞİ'!B83</f>
        <v>0</v>
      </c>
      <c r="D67" s="95"/>
      <c r="E67" s="95"/>
      <c r="F67" s="95"/>
      <c r="G67" s="95"/>
      <c r="H67" s="96"/>
      <c r="I67" s="97">
        <f>'[1]VERİ GİRİŞİ'!F83</f>
        <v>0</v>
      </c>
      <c r="J67" s="98"/>
      <c r="K67" s="98"/>
      <c r="L67" s="98"/>
      <c r="M67" s="99"/>
      <c r="N67" s="100">
        <f>'[1]VERİ GİRİŞİ'!K83</f>
        <v>0</v>
      </c>
      <c r="O67" s="104">
        <f>'[1]VERİ GİRİŞİ'!J83</f>
        <v>0</v>
      </c>
      <c r="P67" s="101"/>
      <c r="Q67" s="102">
        <f t="shared" si="2"/>
        <v>0</v>
      </c>
      <c r="R67" s="103"/>
      <c r="S67" s="61"/>
      <c r="T67" s="62"/>
      <c r="U67" s="62"/>
    </row>
    <row r="68" spans="1:21" ht="14.25" hidden="1" customHeight="1" x14ac:dyDescent="0.25">
      <c r="A68" s="6" t="str">
        <f t="shared" si="0"/>
        <v/>
      </c>
      <c r="B68" s="93">
        <f>'[1]VERİ GİRİŞİ'!A84</f>
        <v>0</v>
      </c>
      <c r="C68" s="94">
        <f>'[1]VERİ GİRİŞİ'!B84</f>
        <v>0</v>
      </c>
      <c r="D68" s="95"/>
      <c r="E68" s="95"/>
      <c r="F68" s="95"/>
      <c r="G68" s="95"/>
      <c r="H68" s="96"/>
      <c r="I68" s="97">
        <f>'[1]VERİ GİRİŞİ'!F84</f>
        <v>0</v>
      </c>
      <c r="J68" s="98"/>
      <c r="K68" s="98"/>
      <c r="L68" s="98"/>
      <c r="M68" s="99"/>
      <c r="N68" s="100">
        <f>'[1]VERİ GİRİŞİ'!K84</f>
        <v>0</v>
      </c>
      <c r="O68" s="104">
        <f>'[1]VERİ GİRİŞİ'!J84</f>
        <v>0</v>
      </c>
      <c r="P68" s="101"/>
      <c r="Q68" s="102">
        <f t="shared" si="2"/>
        <v>0</v>
      </c>
      <c r="R68" s="103"/>
      <c r="S68" s="61"/>
      <c r="T68" s="62"/>
      <c r="U68" s="62"/>
    </row>
    <row r="69" spans="1:21" ht="14.25" hidden="1" customHeight="1" x14ac:dyDescent="0.25">
      <c r="A69" s="6" t="str">
        <f t="shared" si="0"/>
        <v/>
      </c>
      <c r="B69" s="93">
        <f>'[1]VERİ GİRİŞİ'!A85</f>
        <v>0</v>
      </c>
      <c r="C69" s="94">
        <f>'[1]VERİ GİRİŞİ'!B85</f>
        <v>0</v>
      </c>
      <c r="D69" s="95"/>
      <c r="E69" s="95"/>
      <c r="F69" s="95"/>
      <c r="G69" s="95"/>
      <c r="H69" s="96"/>
      <c r="I69" s="97">
        <f>'[1]VERİ GİRİŞİ'!F85</f>
        <v>0</v>
      </c>
      <c r="J69" s="98"/>
      <c r="K69" s="98"/>
      <c r="L69" s="98"/>
      <c r="M69" s="99"/>
      <c r="N69" s="100">
        <f>'[1]VERİ GİRİŞİ'!K85</f>
        <v>0</v>
      </c>
      <c r="O69" s="104">
        <f>'[1]VERİ GİRİŞİ'!J85</f>
        <v>0</v>
      </c>
      <c r="P69" s="101"/>
      <c r="Q69" s="102">
        <f t="shared" si="2"/>
        <v>0</v>
      </c>
      <c r="R69" s="103"/>
      <c r="S69" s="61"/>
      <c r="T69" s="62"/>
      <c r="U69" s="62"/>
    </row>
    <row r="70" spans="1:21" ht="14.25" hidden="1" customHeight="1" x14ac:dyDescent="0.25">
      <c r="A70" s="6" t="str">
        <f t="shared" si="0"/>
        <v/>
      </c>
      <c r="B70" s="93">
        <f>'[1]VERİ GİRİŞİ'!A86</f>
        <v>0</v>
      </c>
      <c r="C70" s="94">
        <f>'[1]VERİ GİRİŞİ'!B86</f>
        <v>0</v>
      </c>
      <c r="D70" s="95"/>
      <c r="E70" s="95"/>
      <c r="F70" s="95"/>
      <c r="G70" s="95"/>
      <c r="H70" s="96"/>
      <c r="I70" s="97">
        <f>'[1]VERİ GİRİŞİ'!F86</f>
        <v>0</v>
      </c>
      <c r="J70" s="98"/>
      <c r="K70" s="98"/>
      <c r="L70" s="98"/>
      <c r="M70" s="99"/>
      <c r="N70" s="100">
        <f>'[1]VERİ GİRİŞİ'!K86</f>
        <v>0</v>
      </c>
      <c r="O70" s="104">
        <f>'[1]VERİ GİRİŞİ'!J86</f>
        <v>0</v>
      </c>
      <c r="P70" s="101"/>
      <c r="Q70" s="102">
        <f t="shared" si="2"/>
        <v>0</v>
      </c>
      <c r="R70" s="103"/>
      <c r="S70" s="61"/>
      <c r="T70" s="62"/>
      <c r="U70" s="62"/>
    </row>
    <row r="71" spans="1:21" ht="14.25" hidden="1" customHeight="1" x14ac:dyDescent="0.25">
      <c r="A71" s="6" t="str">
        <f t="shared" si="0"/>
        <v/>
      </c>
      <c r="B71" s="93">
        <f>'[1]VERİ GİRİŞİ'!A87</f>
        <v>0</v>
      </c>
      <c r="C71" s="94">
        <f>'[1]VERİ GİRİŞİ'!B87</f>
        <v>0</v>
      </c>
      <c r="D71" s="95"/>
      <c r="E71" s="95"/>
      <c r="F71" s="95"/>
      <c r="G71" s="95"/>
      <c r="H71" s="96"/>
      <c r="I71" s="97">
        <f>'[1]VERİ GİRİŞİ'!F87</f>
        <v>0</v>
      </c>
      <c r="J71" s="98"/>
      <c r="K71" s="98"/>
      <c r="L71" s="98"/>
      <c r="M71" s="99"/>
      <c r="N71" s="100">
        <f>'[1]VERİ GİRİŞİ'!K87</f>
        <v>0</v>
      </c>
      <c r="O71" s="104">
        <f>'[1]VERİ GİRİŞİ'!J87</f>
        <v>0</v>
      </c>
      <c r="P71" s="101"/>
      <c r="Q71" s="102">
        <f t="shared" si="2"/>
        <v>0</v>
      </c>
      <c r="R71" s="103"/>
      <c r="S71" s="61"/>
      <c r="T71" s="62"/>
      <c r="U71" s="62"/>
    </row>
    <row r="72" spans="1:21" ht="14.25" hidden="1" customHeight="1" x14ac:dyDescent="0.25">
      <c r="A72" s="6" t="str">
        <f t="shared" si="0"/>
        <v/>
      </c>
      <c r="B72" s="93">
        <f>'[1]VERİ GİRİŞİ'!A88</f>
        <v>0</v>
      </c>
      <c r="C72" s="94">
        <f>'[1]VERİ GİRİŞİ'!B88</f>
        <v>0</v>
      </c>
      <c r="D72" s="95"/>
      <c r="E72" s="95"/>
      <c r="F72" s="95"/>
      <c r="G72" s="95"/>
      <c r="H72" s="96"/>
      <c r="I72" s="97">
        <f>'[1]VERİ GİRİŞİ'!F88</f>
        <v>0</v>
      </c>
      <c r="J72" s="98"/>
      <c r="K72" s="98"/>
      <c r="L72" s="98"/>
      <c r="M72" s="99"/>
      <c r="N72" s="100">
        <f>'[1]VERİ GİRİŞİ'!K88</f>
        <v>0</v>
      </c>
      <c r="O72" s="104">
        <f>'[1]VERİ GİRİŞİ'!J88</f>
        <v>0</v>
      </c>
      <c r="P72" s="101"/>
      <c r="Q72" s="102">
        <f t="shared" si="2"/>
        <v>0</v>
      </c>
      <c r="R72" s="103"/>
      <c r="S72" s="61"/>
      <c r="T72" s="62"/>
      <c r="U72" s="62"/>
    </row>
    <row r="73" spans="1:21" ht="14.25" hidden="1" customHeight="1" x14ac:dyDescent="0.25">
      <c r="A73" s="6" t="str">
        <f t="shared" si="0"/>
        <v/>
      </c>
      <c r="B73" s="93">
        <f>'[1]VERİ GİRİŞİ'!A89</f>
        <v>0</v>
      </c>
      <c r="C73" s="94">
        <f>'[1]VERİ GİRİŞİ'!B89</f>
        <v>0</v>
      </c>
      <c r="D73" s="95"/>
      <c r="E73" s="95"/>
      <c r="F73" s="95"/>
      <c r="G73" s="95"/>
      <c r="H73" s="96"/>
      <c r="I73" s="97">
        <f>'[1]VERİ GİRİŞİ'!F89</f>
        <v>0</v>
      </c>
      <c r="J73" s="98"/>
      <c r="K73" s="98"/>
      <c r="L73" s="98"/>
      <c r="M73" s="99"/>
      <c r="N73" s="100">
        <f>'[1]VERİ GİRİŞİ'!K89</f>
        <v>0</v>
      </c>
      <c r="O73" s="104">
        <f>'[1]VERİ GİRİŞİ'!J89</f>
        <v>0</v>
      </c>
      <c r="P73" s="101"/>
      <c r="Q73" s="102">
        <f t="shared" si="2"/>
        <v>0</v>
      </c>
      <c r="R73" s="103"/>
      <c r="S73" s="61"/>
      <c r="T73" s="62"/>
      <c r="U73" s="62"/>
    </row>
    <row r="74" spans="1:21" ht="14.25" hidden="1" customHeight="1" x14ac:dyDescent="0.25">
      <c r="A74" s="6" t="str">
        <f t="shared" si="0"/>
        <v/>
      </c>
      <c r="B74" s="93">
        <f>'[1]VERİ GİRİŞİ'!A90</f>
        <v>0</v>
      </c>
      <c r="C74" s="94">
        <f>'[1]VERİ GİRİŞİ'!B90</f>
        <v>0</v>
      </c>
      <c r="D74" s="95"/>
      <c r="E74" s="95"/>
      <c r="F74" s="95"/>
      <c r="G74" s="95"/>
      <c r="H74" s="96"/>
      <c r="I74" s="97">
        <f>'[1]VERİ GİRİŞİ'!F90</f>
        <v>0</v>
      </c>
      <c r="J74" s="98"/>
      <c r="K74" s="98"/>
      <c r="L74" s="98"/>
      <c r="M74" s="99"/>
      <c r="N74" s="100">
        <f>'[1]VERİ GİRİŞİ'!K90</f>
        <v>0</v>
      </c>
      <c r="O74" s="104">
        <f>'[1]VERİ GİRİŞİ'!J90</f>
        <v>0</v>
      </c>
      <c r="P74" s="101"/>
      <c r="Q74" s="102">
        <f t="shared" si="2"/>
        <v>0</v>
      </c>
      <c r="R74" s="103"/>
      <c r="S74" s="61"/>
      <c r="T74" s="62"/>
      <c r="U74" s="62"/>
    </row>
    <row r="75" spans="1:21" ht="14.25" hidden="1" customHeight="1" x14ac:dyDescent="0.25">
      <c r="A75" s="6" t="str">
        <f t="shared" si="0"/>
        <v/>
      </c>
      <c r="B75" s="93">
        <f>'[1]VERİ GİRİŞİ'!A91</f>
        <v>0</v>
      </c>
      <c r="C75" s="94">
        <f>'[1]VERİ GİRİŞİ'!B91</f>
        <v>0</v>
      </c>
      <c r="D75" s="95"/>
      <c r="E75" s="95"/>
      <c r="F75" s="95"/>
      <c r="G75" s="95"/>
      <c r="H75" s="96"/>
      <c r="I75" s="97">
        <f>'[1]VERİ GİRİŞİ'!F91</f>
        <v>0</v>
      </c>
      <c r="J75" s="98"/>
      <c r="K75" s="98"/>
      <c r="L75" s="98"/>
      <c r="M75" s="99"/>
      <c r="N75" s="100">
        <f>'[1]VERİ GİRİŞİ'!K91</f>
        <v>0</v>
      </c>
      <c r="O75" s="104">
        <f>'[1]VERİ GİRİŞİ'!J91</f>
        <v>0</v>
      </c>
      <c r="P75" s="101"/>
      <c r="Q75" s="102">
        <f t="shared" si="2"/>
        <v>0</v>
      </c>
      <c r="R75" s="103"/>
      <c r="S75" s="61"/>
      <c r="T75" s="62"/>
      <c r="U75" s="62"/>
    </row>
    <row r="76" spans="1:21" ht="14.25" hidden="1" customHeight="1" x14ac:dyDescent="0.25">
      <c r="A76" s="6" t="str">
        <f t="shared" si="0"/>
        <v/>
      </c>
      <c r="B76" s="93">
        <f>'[1]VERİ GİRİŞİ'!A92</f>
        <v>0</v>
      </c>
      <c r="C76" s="94">
        <f>'[1]VERİ GİRİŞİ'!B92</f>
        <v>0</v>
      </c>
      <c r="D76" s="95"/>
      <c r="E76" s="95"/>
      <c r="F76" s="95"/>
      <c r="G76" s="95"/>
      <c r="H76" s="96"/>
      <c r="I76" s="97">
        <f>'[1]VERİ GİRİŞİ'!F92</f>
        <v>0</v>
      </c>
      <c r="J76" s="98"/>
      <c r="K76" s="98"/>
      <c r="L76" s="98"/>
      <c r="M76" s="99"/>
      <c r="N76" s="100">
        <f>'[1]VERİ GİRİŞİ'!K92</f>
        <v>0</v>
      </c>
      <c r="O76" s="104">
        <f>'[1]VERİ GİRİŞİ'!J92</f>
        <v>0</v>
      </c>
      <c r="P76" s="101"/>
      <c r="Q76" s="102">
        <f t="shared" si="2"/>
        <v>0</v>
      </c>
      <c r="R76" s="103"/>
      <c r="S76" s="61"/>
      <c r="T76" s="62"/>
      <c r="U76" s="62"/>
    </row>
    <row r="77" spans="1:21" ht="14.25" hidden="1" customHeight="1" x14ac:dyDescent="0.25">
      <c r="A77" s="6" t="str">
        <f t="shared" si="0"/>
        <v/>
      </c>
      <c r="B77" s="93">
        <f>'[1]VERİ GİRİŞİ'!A93</f>
        <v>0</v>
      </c>
      <c r="C77" s="94">
        <f>'[1]VERİ GİRİŞİ'!B93</f>
        <v>0</v>
      </c>
      <c r="D77" s="95"/>
      <c r="E77" s="95"/>
      <c r="F77" s="95"/>
      <c r="G77" s="95"/>
      <c r="H77" s="96"/>
      <c r="I77" s="97">
        <f>'[1]VERİ GİRİŞİ'!F93</f>
        <v>0</v>
      </c>
      <c r="J77" s="98"/>
      <c r="K77" s="98"/>
      <c r="L77" s="98"/>
      <c r="M77" s="99"/>
      <c r="N77" s="100">
        <f>'[1]VERİ GİRİŞİ'!K93</f>
        <v>0</v>
      </c>
      <c r="O77" s="104">
        <f>'[1]VERİ GİRİŞİ'!J93</f>
        <v>0</v>
      </c>
      <c r="P77" s="101"/>
      <c r="Q77" s="102">
        <f t="shared" si="2"/>
        <v>0</v>
      </c>
      <c r="R77" s="103"/>
      <c r="S77" s="61"/>
      <c r="T77" s="62"/>
      <c r="U77" s="62"/>
    </row>
    <row r="78" spans="1:21" ht="14.25" hidden="1" customHeight="1" x14ac:dyDescent="0.25">
      <c r="A78" s="6" t="str">
        <f t="shared" si="0"/>
        <v/>
      </c>
      <c r="B78" s="93">
        <f>'[1]VERİ GİRİŞİ'!A94</f>
        <v>0</v>
      </c>
      <c r="C78" s="94">
        <f>'[1]VERİ GİRİŞİ'!B94</f>
        <v>0</v>
      </c>
      <c r="D78" s="95"/>
      <c r="E78" s="95"/>
      <c r="F78" s="95"/>
      <c r="G78" s="95"/>
      <c r="H78" s="96"/>
      <c r="I78" s="97">
        <f>'[1]VERİ GİRİŞİ'!F94</f>
        <v>0</v>
      </c>
      <c r="J78" s="98"/>
      <c r="K78" s="98"/>
      <c r="L78" s="98"/>
      <c r="M78" s="99"/>
      <c r="N78" s="100">
        <f>'[1]VERİ GİRİŞİ'!K94</f>
        <v>0</v>
      </c>
      <c r="O78" s="104">
        <f>'[1]VERİ GİRİŞİ'!J94</f>
        <v>0</v>
      </c>
      <c r="P78" s="101"/>
      <c r="Q78" s="102">
        <f t="shared" si="2"/>
        <v>0</v>
      </c>
      <c r="R78" s="103"/>
      <c r="S78" s="61"/>
      <c r="T78" s="62"/>
      <c r="U78" s="62"/>
    </row>
    <row r="79" spans="1:21" ht="14.25" hidden="1" customHeight="1" x14ac:dyDescent="0.25">
      <c r="A79" s="6" t="str">
        <f t="shared" si="0"/>
        <v/>
      </c>
      <c r="B79" s="93">
        <f>'[1]VERİ GİRİŞİ'!A95</f>
        <v>0</v>
      </c>
      <c r="C79" s="94">
        <f>'[1]VERİ GİRİŞİ'!B95</f>
        <v>0</v>
      </c>
      <c r="D79" s="95"/>
      <c r="E79" s="95"/>
      <c r="F79" s="95"/>
      <c r="G79" s="95"/>
      <c r="H79" s="96"/>
      <c r="I79" s="97">
        <f>'[1]VERİ GİRİŞİ'!F95</f>
        <v>0</v>
      </c>
      <c r="J79" s="98"/>
      <c r="K79" s="98"/>
      <c r="L79" s="98"/>
      <c r="M79" s="99"/>
      <c r="N79" s="100">
        <f>'[1]VERİ GİRİŞİ'!K95</f>
        <v>0</v>
      </c>
      <c r="O79" s="104">
        <f>'[1]VERİ GİRİŞİ'!J95</f>
        <v>0</v>
      </c>
      <c r="P79" s="101"/>
      <c r="Q79" s="102">
        <f t="shared" si="2"/>
        <v>0</v>
      </c>
      <c r="R79" s="103"/>
      <c r="S79" s="61"/>
      <c r="T79" s="62"/>
      <c r="U79" s="62"/>
    </row>
    <row r="80" spans="1:21" ht="14.25" hidden="1" customHeight="1" x14ac:dyDescent="0.25">
      <c r="A80" s="6" t="str">
        <f t="shared" si="0"/>
        <v/>
      </c>
      <c r="B80" s="93">
        <f>'[1]VERİ GİRİŞİ'!A96</f>
        <v>0</v>
      </c>
      <c r="C80" s="94">
        <f>'[1]VERİ GİRİŞİ'!B96</f>
        <v>0</v>
      </c>
      <c r="D80" s="95"/>
      <c r="E80" s="95"/>
      <c r="F80" s="95"/>
      <c r="G80" s="95"/>
      <c r="H80" s="96"/>
      <c r="I80" s="97">
        <f>'[1]VERİ GİRİŞİ'!F96</f>
        <v>0</v>
      </c>
      <c r="J80" s="98"/>
      <c r="K80" s="98"/>
      <c r="L80" s="98"/>
      <c r="M80" s="99"/>
      <c r="N80" s="100">
        <f>'[1]VERİ GİRİŞİ'!K96</f>
        <v>0</v>
      </c>
      <c r="O80" s="104">
        <f>'[1]VERİ GİRİŞİ'!J96</f>
        <v>0</v>
      </c>
      <c r="P80" s="101"/>
      <c r="Q80" s="102">
        <f t="shared" si="2"/>
        <v>0</v>
      </c>
      <c r="R80" s="103"/>
      <c r="S80" s="61"/>
      <c r="T80" s="62"/>
      <c r="U80" s="62"/>
    </row>
    <row r="81" spans="1:21" ht="14.25" hidden="1" customHeight="1" x14ac:dyDescent="0.25">
      <c r="A81" s="6" t="str">
        <f t="shared" si="0"/>
        <v/>
      </c>
      <c r="B81" s="93">
        <f>'[1]VERİ GİRİŞİ'!A97</f>
        <v>0</v>
      </c>
      <c r="C81" s="94">
        <f>'[1]VERİ GİRİŞİ'!B97</f>
        <v>0</v>
      </c>
      <c r="D81" s="95"/>
      <c r="E81" s="95"/>
      <c r="F81" s="95"/>
      <c r="G81" s="95"/>
      <c r="H81" s="96"/>
      <c r="I81" s="97">
        <f>'[1]VERİ GİRİŞİ'!F97</f>
        <v>0</v>
      </c>
      <c r="J81" s="98"/>
      <c r="K81" s="98"/>
      <c r="L81" s="98"/>
      <c r="M81" s="99"/>
      <c r="N81" s="100">
        <f>'[1]VERİ GİRİŞİ'!K97</f>
        <v>0</v>
      </c>
      <c r="O81" s="104">
        <f>'[1]VERİ GİRİŞİ'!J97</f>
        <v>0</v>
      </c>
      <c r="P81" s="101"/>
      <c r="Q81" s="102">
        <f t="shared" si="2"/>
        <v>0</v>
      </c>
      <c r="R81" s="103"/>
      <c r="S81" s="61"/>
      <c r="T81" s="62"/>
      <c r="U81" s="62"/>
    </row>
    <row r="82" spans="1:21" ht="14.25" hidden="1" customHeight="1" x14ac:dyDescent="0.25">
      <c r="A82" s="6" t="str">
        <f t="shared" si="0"/>
        <v/>
      </c>
      <c r="B82" s="93">
        <f>'[1]VERİ GİRİŞİ'!A98</f>
        <v>0</v>
      </c>
      <c r="C82" s="94">
        <f>'[1]VERİ GİRİŞİ'!B98</f>
        <v>0</v>
      </c>
      <c r="D82" s="95"/>
      <c r="E82" s="95"/>
      <c r="F82" s="95"/>
      <c r="G82" s="95"/>
      <c r="H82" s="96"/>
      <c r="I82" s="97">
        <f>'[1]VERİ GİRİŞİ'!F98</f>
        <v>0</v>
      </c>
      <c r="J82" s="98"/>
      <c r="K82" s="98"/>
      <c r="L82" s="98"/>
      <c r="M82" s="99"/>
      <c r="N82" s="100">
        <f>'[1]VERİ GİRİŞİ'!K98</f>
        <v>0</v>
      </c>
      <c r="O82" s="104">
        <f>'[1]VERİ GİRİŞİ'!J98</f>
        <v>0</v>
      </c>
      <c r="P82" s="101"/>
      <c r="Q82" s="102">
        <f t="shared" si="2"/>
        <v>0</v>
      </c>
      <c r="R82" s="103"/>
      <c r="S82" s="61"/>
      <c r="T82" s="62"/>
      <c r="U82" s="62"/>
    </row>
    <row r="83" spans="1:21" ht="14.25" hidden="1" customHeight="1" x14ac:dyDescent="0.25">
      <c r="A83" s="6" t="str">
        <f t="shared" si="0"/>
        <v/>
      </c>
      <c r="B83" s="93">
        <f>'[1]VERİ GİRİŞİ'!A99</f>
        <v>0</v>
      </c>
      <c r="C83" s="94">
        <f>'[1]VERİ GİRİŞİ'!B99</f>
        <v>0</v>
      </c>
      <c r="D83" s="95"/>
      <c r="E83" s="95"/>
      <c r="F83" s="95"/>
      <c r="G83" s="95"/>
      <c r="H83" s="96"/>
      <c r="I83" s="97">
        <f>'[1]VERİ GİRİŞİ'!F99</f>
        <v>0</v>
      </c>
      <c r="J83" s="98"/>
      <c r="K83" s="98"/>
      <c r="L83" s="98"/>
      <c r="M83" s="99"/>
      <c r="N83" s="100">
        <f>'[1]VERİ GİRİŞİ'!K99</f>
        <v>0</v>
      </c>
      <c r="O83" s="104">
        <f>'[1]VERİ GİRİŞİ'!J99</f>
        <v>0</v>
      </c>
      <c r="P83" s="101"/>
      <c r="Q83" s="102">
        <f t="shared" si="2"/>
        <v>0</v>
      </c>
      <c r="R83" s="103"/>
      <c r="S83" s="61"/>
      <c r="T83" s="62"/>
      <c r="U83" s="62"/>
    </row>
    <row r="84" spans="1:21" ht="14.25" hidden="1" customHeight="1" x14ac:dyDescent="0.25">
      <c r="A84" s="6" t="str">
        <f t="shared" si="0"/>
        <v/>
      </c>
      <c r="B84" s="93">
        <f>'[1]VERİ GİRİŞİ'!A100</f>
        <v>0</v>
      </c>
      <c r="C84" s="94">
        <f>'[1]VERİ GİRİŞİ'!B100</f>
        <v>0</v>
      </c>
      <c r="D84" s="95"/>
      <c r="E84" s="95"/>
      <c r="F84" s="95"/>
      <c r="G84" s="95"/>
      <c r="H84" s="96"/>
      <c r="I84" s="97">
        <f>'[1]VERİ GİRİŞİ'!F100</f>
        <v>0</v>
      </c>
      <c r="J84" s="98"/>
      <c r="K84" s="98"/>
      <c r="L84" s="98"/>
      <c r="M84" s="99"/>
      <c r="N84" s="100">
        <f>'[1]VERİ GİRİŞİ'!K100</f>
        <v>0</v>
      </c>
      <c r="O84" s="104">
        <f>'[1]VERİ GİRİŞİ'!J100</f>
        <v>0</v>
      </c>
      <c r="P84" s="101"/>
      <c r="Q84" s="102">
        <f t="shared" si="2"/>
        <v>0</v>
      </c>
      <c r="R84" s="103"/>
      <c r="S84" s="61"/>
      <c r="T84" s="62"/>
      <c r="U84" s="62"/>
    </row>
    <row r="85" spans="1:21" ht="14.25" hidden="1" customHeight="1" x14ac:dyDescent="0.25">
      <c r="A85" s="6" t="str">
        <f t="shared" si="0"/>
        <v/>
      </c>
      <c r="B85" s="93">
        <f>'[1]VERİ GİRİŞİ'!A101</f>
        <v>0</v>
      </c>
      <c r="C85" s="94">
        <f>'[1]VERİ GİRİŞİ'!B101</f>
        <v>0</v>
      </c>
      <c r="D85" s="95"/>
      <c r="E85" s="95"/>
      <c r="F85" s="95"/>
      <c r="G85" s="95"/>
      <c r="H85" s="96"/>
      <c r="I85" s="97">
        <f>'[1]VERİ GİRİŞİ'!F101</f>
        <v>0</v>
      </c>
      <c r="J85" s="98"/>
      <c r="K85" s="98"/>
      <c r="L85" s="98"/>
      <c r="M85" s="99"/>
      <c r="N85" s="100">
        <f>'[1]VERİ GİRİŞİ'!K101</f>
        <v>0</v>
      </c>
      <c r="O85" s="104">
        <f>'[1]VERİ GİRİŞİ'!J101</f>
        <v>0</v>
      </c>
      <c r="P85" s="101"/>
      <c r="Q85" s="102">
        <f t="shared" si="2"/>
        <v>0</v>
      </c>
      <c r="R85" s="103"/>
      <c r="S85" s="61"/>
      <c r="T85" s="62"/>
      <c r="U85" s="62"/>
    </row>
    <row r="86" spans="1:21" ht="14.25" hidden="1" customHeight="1" x14ac:dyDescent="0.25">
      <c r="A86" s="6" t="str">
        <f t="shared" si="0"/>
        <v/>
      </c>
      <c r="B86" s="93">
        <f>'[1]VERİ GİRİŞİ'!A102</f>
        <v>0</v>
      </c>
      <c r="C86" s="94">
        <f>'[1]VERİ GİRİŞİ'!B102</f>
        <v>0</v>
      </c>
      <c r="D86" s="95"/>
      <c r="E86" s="95"/>
      <c r="F86" s="95"/>
      <c r="G86" s="95"/>
      <c r="H86" s="96"/>
      <c r="I86" s="97">
        <f>'[1]VERİ GİRİŞİ'!F102</f>
        <v>0</v>
      </c>
      <c r="J86" s="98"/>
      <c r="K86" s="98"/>
      <c r="L86" s="98"/>
      <c r="M86" s="99"/>
      <c r="N86" s="100">
        <f>'[1]VERİ GİRİŞİ'!K102</f>
        <v>0</v>
      </c>
      <c r="O86" s="104">
        <f>'[1]VERİ GİRİŞİ'!J102</f>
        <v>0</v>
      </c>
      <c r="P86" s="101"/>
      <c r="Q86" s="102">
        <f t="shared" si="2"/>
        <v>0</v>
      </c>
      <c r="R86" s="103"/>
      <c r="S86" s="61"/>
      <c r="T86" s="62"/>
      <c r="U86" s="62"/>
    </row>
    <row r="87" spans="1:21" ht="14.25" hidden="1" customHeight="1" x14ac:dyDescent="0.25">
      <c r="A87" s="6" t="str">
        <f t="shared" si="0"/>
        <v/>
      </c>
      <c r="B87" s="93">
        <f>'[1]VERİ GİRİŞİ'!A103</f>
        <v>0</v>
      </c>
      <c r="C87" s="94">
        <f>'[1]VERİ GİRİŞİ'!B103</f>
        <v>0</v>
      </c>
      <c r="D87" s="95"/>
      <c r="E87" s="95"/>
      <c r="F87" s="95"/>
      <c r="G87" s="95"/>
      <c r="H87" s="96"/>
      <c r="I87" s="97">
        <f>'[1]VERİ GİRİŞİ'!F103</f>
        <v>0</v>
      </c>
      <c r="J87" s="98"/>
      <c r="K87" s="98"/>
      <c r="L87" s="98"/>
      <c r="M87" s="99"/>
      <c r="N87" s="100">
        <f>'[1]VERİ GİRİŞİ'!K103</f>
        <v>0</v>
      </c>
      <c r="O87" s="104">
        <f>'[1]VERİ GİRİŞİ'!J103</f>
        <v>0</v>
      </c>
      <c r="P87" s="101"/>
      <c r="Q87" s="102">
        <f t="shared" si="2"/>
        <v>0</v>
      </c>
      <c r="R87" s="103"/>
      <c r="S87" s="61"/>
      <c r="T87" s="62"/>
      <c r="U87" s="62"/>
    </row>
    <row r="88" spans="1:21" ht="14.25" hidden="1" customHeight="1" x14ac:dyDescent="0.25">
      <c r="A88" s="6" t="str">
        <f t="shared" si="0"/>
        <v/>
      </c>
      <c r="B88" s="93">
        <f>'[1]VERİ GİRİŞİ'!A104</f>
        <v>0</v>
      </c>
      <c r="C88" s="94">
        <f>'[1]VERİ GİRİŞİ'!B104</f>
        <v>0</v>
      </c>
      <c r="D88" s="95"/>
      <c r="E88" s="95"/>
      <c r="F88" s="95"/>
      <c r="G88" s="95"/>
      <c r="H88" s="96"/>
      <c r="I88" s="97">
        <f>'[1]VERİ GİRİŞİ'!F104</f>
        <v>0</v>
      </c>
      <c r="J88" s="98"/>
      <c r="K88" s="98"/>
      <c r="L88" s="98"/>
      <c r="M88" s="99"/>
      <c r="N88" s="100">
        <f>'[1]VERİ GİRİŞİ'!K104</f>
        <v>0</v>
      </c>
      <c r="O88" s="104">
        <f>'[1]VERİ GİRİŞİ'!J104</f>
        <v>0</v>
      </c>
      <c r="P88" s="101"/>
      <c r="Q88" s="102">
        <f t="shared" si="2"/>
        <v>0</v>
      </c>
      <c r="R88" s="103"/>
      <c r="S88" s="61"/>
      <c r="T88" s="62"/>
      <c r="U88" s="62"/>
    </row>
    <row r="89" spans="1:21" ht="14.25" hidden="1" customHeight="1" x14ac:dyDescent="0.25">
      <c r="A89" s="6" t="str">
        <f t="shared" si="0"/>
        <v/>
      </c>
      <c r="B89" s="93">
        <f>'[1]VERİ GİRİŞİ'!A105</f>
        <v>0</v>
      </c>
      <c r="C89" s="94">
        <f>'[1]VERİ GİRİŞİ'!B105</f>
        <v>0</v>
      </c>
      <c r="D89" s="95"/>
      <c r="E89" s="95"/>
      <c r="F89" s="95"/>
      <c r="G89" s="95"/>
      <c r="H89" s="96"/>
      <c r="I89" s="97">
        <f>'[1]VERİ GİRİŞİ'!F105</f>
        <v>0</v>
      </c>
      <c r="J89" s="98"/>
      <c r="K89" s="98"/>
      <c r="L89" s="98"/>
      <c r="M89" s="99"/>
      <c r="N89" s="100">
        <f>'[1]VERİ GİRİŞİ'!K105</f>
        <v>0</v>
      </c>
      <c r="O89" s="104">
        <f>'[1]VERİ GİRİŞİ'!J105</f>
        <v>0</v>
      </c>
      <c r="P89" s="101"/>
      <c r="Q89" s="102">
        <f t="shared" si="2"/>
        <v>0</v>
      </c>
      <c r="R89" s="103"/>
      <c r="S89" s="61"/>
      <c r="T89" s="62"/>
      <c r="U89" s="62"/>
    </row>
    <row r="90" spans="1:21" ht="14.25" hidden="1" customHeight="1" x14ac:dyDescent="0.25">
      <c r="A90" s="6" t="str">
        <f t="shared" si="0"/>
        <v/>
      </c>
      <c r="B90" s="93">
        <f>'[1]VERİ GİRİŞİ'!A106</f>
        <v>0</v>
      </c>
      <c r="C90" s="94">
        <f>'[1]VERİ GİRİŞİ'!B106</f>
        <v>0</v>
      </c>
      <c r="D90" s="95"/>
      <c r="E90" s="95"/>
      <c r="F90" s="95"/>
      <c r="G90" s="95"/>
      <c r="H90" s="96"/>
      <c r="I90" s="97">
        <f>'[1]VERİ GİRİŞİ'!F106</f>
        <v>0</v>
      </c>
      <c r="J90" s="98"/>
      <c r="K90" s="98"/>
      <c r="L90" s="98"/>
      <c r="M90" s="99"/>
      <c r="N90" s="100">
        <f>'[1]VERİ GİRİŞİ'!K106</f>
        <v>0</v>
      </c>
      <c r="O90" s="104">
        <f>'[1]VERİ GİRİŞİ'!J106</f>
        <v>0</v>
      </c>
      <c r="P90" s="101"/>
      <c r="Q90" s="102">
        <f t="shared" si="2"/>
        <v>0</v>
      </c>
      <c r="R90" s="103"/>
      <c r="S90" s="61"/>
      <c r="T90" s="62"/>
      <c r="U90" s="62"/>
    </row>
    <row r="91" spans="1:21" ht="14.25" hidden="1" customHeight="1" x14ac:dyDescent="0.25">
      <c r="A91" s="6" t="str">
        <f t="shared" ref="A91:A125" si="3">IF(ISTEXT(C91),1,"")</f>
        <v/>
      </c>
      <c r="B91" s="93">
        <f>'[1]VERİ GİRİŞİ'!A107</f>
        <v>0</v>
      </c>
      <c r="C91" s="94">
        <f>'[1]VERİ GİRİŞİ'!B107</f>
        <v>0</v>
      </c>
      <c r="D91" s="95"/>
      <c r="E91" s="95"/>
      <c r="F91" s="95"/>
      <c r="G91" s="95"/>
      <c r="H91" s="96"/>
      <c r="I91" s="97">
        <f>'[1]VERİ GİRİŞİ'!F107</f>
        <v>0</v>
      </c>
      <c r="J91" s="98"/>
      <c r="K91" s="98"/>
      <c r="L91" s="98"/>
      <c r="M91" s="99"/>
      <c r="N91" s="100">
        <f>'[1]VERİ GİRİŞİ'!K107</f>
        <v>0</v>
      </c>
      <c r="O91" s="104">
        <f>'[1]VERİ GİRİŞİ'!J107</f>
        <v>0</v>
      </c>
      <c r="P91" s="101"/>
      <c r="Q91" s="102">
        <f t="shared" si="2"/>
        <v>0</v>
      </c>
      <c r="R91" s="103"/>
      <c r="S91" s="61"/>
      <c r="T91" s="62"/>
      <c r="U91" s="62"/>
    </row>
    <row r="92" spans="1:21" ht="14.25" hidden="1" customHeight="1" x14ac:dyDescent="0.25">
      <c r="A92" s="6" t="str">
        <f t="shared" si="3"/>
        <v/>
      </c>
      <c r="B92" s="93">
        <f>'[1]VERİ GİRİŞİ'!A108</f>
        <v>0</v>
      </c>
      <c r="C92" s="94">
        <f>'[1]VERİ GİRİŞİ'!B108</f>
        <v>0</v>
      </c>
      <c r="D92" s="95"/>
      <c r="E92" s="95"/>
      <c r="F92" s="95"/>
      <c r="G92" s="95"/>
      <c r="H92" s="96"/>
      <c r="I92" s="97">
        <f>'[1]VERİ GİRİŞİ'!F108</f>
        <v>0</v>
      </c>
      <c r="J92" s="98"/>
      <c r="K92" s="98"/>
      <c r="L92" s="98"/>
      <c r="M92" s="99"/>
      <c r="N92" s="100">
        <f>'[1]VERİ GİRİŞİ'!K108</f>
        <v>0</v>
      </c>
      <c r="O92" s="104">
        <f>'[1]VERİ GİRİŞİ'!J108</f>
        <v>0</v>
      </c>
      <c r="P92" s="101"/>
      <c r="Q92" s="102">
        <f t="shared" si="2"/>
        <v>0</v>
      </c>
      <c r="R92" s="103"/>
      <c r="S92" s="61"/>
      <c r="T92" s="62"/>
      <c r="U92" s="62"/>
    </row>
    <row r="93" spans="1:21" ht="14.25" hidden="1" customHeight="1" x14ac:dyDescent="0.25">
      <c r="A93" s="6" t="str">
        <f t="shared" si="3"/>
        <v/>
      </c>
      <c r="B93" s="93">
        <f>'[1]VERİ GİRİŞİ'!A109</f>
        <v>0</v>
      </c>
      <c r="C93" s="94">
        <f>'[1]VERİ GİRİŞİ'!B109</f>
        <v>0</v>
      </c>
      <c r="D93" s="95"/>
      <c r="E93" s="95"/>
      <c r="F93" s="95"/>
      <c r="G93" s="95"/>
      <c r="H93" s="96"/>
      <c r="I93" s="97">
        <f>'[1]VERİ GİRİŞİ'!F109</f>
        <v>0</v>
      </c>
      <c r="J93" s="98"/>
      <c r="K93" s="98"/>
      <c r="L93" s="98"/>
      <c r="M93" s="99"/>
      <c r="N93" s="100">
        <f>'[1]VERİ GİRİŞİ'!K109</f>
        <v>0</v>
      </c>
      <c r="O93" s="104">
        <f>'[1]VERİ GİRİŞİ'!J109</f>
        <v>0</v>
      </c>
      <c r="P93" s="101"/>
      <c r="Q93" s="102">
        <f t="shared" si="2"/>
        <v>0</v>
      </c>
      <c r="R93" s="103"/>
      <c r="S93" s="61"/>
      <c r="T93" s="62"/>
      <c r="U93" s="62"/>
    </row>
    <row r="94" spans="1:21" ht="14.25" hidden="1" customHeight="1" x14ac:dyDescent="0.25">
      <c r="A94" s="6" t="str">
        <f t="shared" si="3"/>
        <v/>
      </c>
      <c r="B94" s="93">
        <f>'[1]VERİ GİRİŞİ'!A110</f>
        <v>0</v>
      </c>
      <c r="C94" s="94">
        <f>'[1]VERİ GİRİŞİ'!B110</f>
        <v>0</v>
      </c>
      <c r="D94" s="95"/>
      <c r="E94" s="95"/>
      <c r="F94" s="95"/>
      <c r="G94" s="95"/>
      <c r="H94" s="96"/>
      <c r="I94" s="97">
        <f>'[1]VERİ GİRİŞİ'!F110</f>
        <v>0</v>
      </c>
      <c r="J94" s="98"/>
      <c r="K94" s="98"/>
      <c r="L94" s="98"/>
      <c r="M94" s="99"/>
      <c r="N94" s="100">
        <f>'[1]VERİ GİRİŞİ'!K110</f>
        <v>0</v>
      </c>
      <c r="O94" s="104">
        <f>'[1]VERİ GİRİŞİ'!J110</f>
        <v>0</v>
      </c>
      <c r="P94" s="101"/>
      <c r="Q94" s="102">
        <f t="shared" si="2"/>
        <v>0</v>
      </c>
      <c r="R94" s="103"/>
      <c r="S94" s="61"/>
      <c r="T94" s="62"/>
      <c r="U94" s="62"/>
    </row>
    <row r="95" spans="1:21" ht="14.25" hidden="1" customHeight="1" x14ac:dyDescent="0.25">
      <c r="A95" s="6" t="str">
        <f t="shared" si="3"/>
        <v/>
      </c>
      <c r="B95" s="93">
        <f>'[1]VERİ GİRİŞİ'!A111</f>
        <v>0</v>
      </c>
      <c r="C95" s="94">
        <f>'[1]VERİ GİRİŞİ'!B111</f>
        <v>0</v>
      </c>
      <c r="D95" s="95"/>
      <c r="E95" s="95"/>
      <c r="F95" s="95"/>
      <c r="G95" s="95"/>
      <c r="H95" s="96"/>
      <c r="I95" s="97">
        <f>'[1]VERİ GİRİŞİ'!F111</f>
        <v>0</v>
      </c>
      <c r="J95" s="98"/>
      <c r="K95" s="98"/>
      <c r="L95" s="98"/>
      <c r="M95" s="99"/>
      <c r="N95" s="100">
        <f>'[1]VERİ GİRİŞİ'!K111</f>
        <v>0</v>
      </c>
      <c r="O95" s="104">
        <f>'[1]VERİ GİRİŞİ'!J111</f>
        <v>0</v>
      </c>
      <c r="P95" s="101"/>
      <c r="Q95" s="102">
        <f t="shared" si="2"/>
        <v>0</v>
      </c>
      <c r="R95" s="103"/>
      <c r="S95" s="61"/>
      <c r="T95" s="62"/>
      <c r="U95" s="62"/>
    </row>
    <row r="96" spans="1:21" ht="14.25" hidden="1" customHeight="1" x14ac:dyDescent="0.25">
      <c r="A96" s="6" t="str">
        <f t="shared" si="3"/>
        <v/>
      </c>
      <c r="B96" s="93">
        <f>'[1]VERİ GİRİŞİ'!A112</f>
        <v>0</v>
      </c>
      <c r="C96" s="94">
        <f>'[1]VERİ GİRİŞİ'!B112</f>
        <v>0</v>
      </c>
      <c r="D96" s="95"/>
      <c r="E96" s="95"/>
      <c r="F96" s="95"/>
      <c r="G96" s="95"/>
      <c r="H96" s="96"/>
      <c r="I96" s="97">
        <f>'[1]VERİ GİRİŞİ'!F112</f>
        <v>0</v>
      </c>
      <c r="J96" s="98"/>
      <c r="K96" s="98"/>
      <c r="L96" s="98"/>
      <c r="M96" s="99"/>
      <c r="N96" s="100">
        <f>'[1]VERİ GİRİŞİ'!K112</f>
        <v>0</v>
      </c>
      <c r="O96" s="104">
        <f>'[1]VERİ GİRİŞİ'!J112</f>
        <v>0</v>
      </c>
      <c r="P96" s="101"/>
      <c r="Q96" s="102">
        <f t="shared" si="2"/>
        <v>0</v>
      </c>
      <c r="R96" s="103"/>
      <c r="S96" s="61"/>
      <c r="T96" s="62"/>
      <c r="U96" s="62"/>
    </row>
    <row r="97" spans="1:21" ht="14.25" hidden="1" customHeight="1" x14ac:dyDescent="0.25">
      <c r="A97" s="6" t="str">
        <f t="shared" si="3"/>
        <v/>
      </c>
      <c r="B97" s="93">
        <f>'[1]VERİ GİRİŞİ'!A113</f>
        <v>0</v>
      </c>
      <c r="C97" s="94">
        <f>'[1]VERİ GİRİŞİ'!B113</f>
        <v>0</v>
      </c>
      <c r="D97" s="95"/>
      <c r="E97" s="95"/>
      <c r="F97" s="95"/>
      <c r="G97" s="95"/>
      <c r="H97" s="96"/>
      <c r="I97" s="97">
        <f>'[1]VERİ GİRİŞİ'!F113</f>
        <v>0</v>
      </c>
      <c r="J97" s="98"/>
      <c r="K97" s="98"/>
      <c r="L97" s="98"/>
      <c r="M97" s="99"/>
      <c r="N97" s="100">
        <f>'[1]VERİ GİRİŞİ'!K113</f>
        <v>0</v>
      </c>
      <c r="O97" s="104">
        <f>'[1]VERİ GİRİŞİ'!J113</f>
        <v>0</v>
      </c>
      <c r="P97" s="101"/>
      <c r="Q97" s="102">
        <f t="shared" si="2"/>
        <v>0</v>
      </c>
      <c r="R97" s="103"/>
      <c r="S97" s="61"/>
      <c r="T97" s="62"/>
      <c r="U97" s="62"/>
    </row>
    <row r="98" spans="1:21" ht="14.25" hidden="1" customHeight="1" x14ac:dyDescent="0.25">
      <c r="A98" s="6" t="str">
        <f t="shared" si="3"/>
        <v/>
      </c>
      <c r="B98" s="93">
        <f>'[1]VERİ GİRİŞİ'!A114</f>
        <v>0</v>
      </c>
      <c r="C98" s="94">
        <f>'[1]VERİ GİRİŞİ'!B114</f>
        <v>0</v>
      </c>
      <c r="D98" s="95"/>
      <c r="E98" s="95"/>
      <c r="F98" s="95"/>
      <c r="G98" s="95"/>
      <c r="H98" s="96"/>
      <c r="I98" s="97">
        <f>'[1]VERİ GİRİŞİ'!F114</f>
        <v>0</v>
      </c>
      <c r="J98" s="98"/>
      <c r="K98" s="98"/>
      <c r="L98" s="98"/>
      <c r="M98" s="99"/>
      <c r="N98" s="100">
        <f>'[1]VERİ GİRİŞİ'!K114</f>
        <v>0</v>
      </c>
      <c r="O98" s="104">
        <f>'[1]VERİ GİRİŞİ'!J114</f>
        <v>0</v>
      </c>
      <c r="P98" s="101"/>
      <c r="Q98" s="102">
        <f t="shared" si="2"/>
        <v>0</v>
      </c>
      <c r="R98" s="103"/>
      <c r="S98" s="61"/>
      <c r="T98" s="62"/>
      <c r="U98" s="62"/>
    </row>
    <row r="99" spans="1:21" ht="14.25" hidden="1" customHeight="1" x14ac:dyDescent="0.25">
      <c r="A99" s="6" t="str">
        <f t="shared" si="3"/>
        <v/>
      </c>
      <c r="B99" s="93">
        <f>'[1]VERİ GİRİŞİ'!A115</f>
        <v>0</v>
      </c>
      <c r="C99" s="94">
        <f>'[1]VERİ GİRİŞİ'!B115</f>
        <v>0</v>
      </c>
      <c r="D99" s="95"/>
      <c r="E99" s="95"/>
      <c r="F99" s="95"/>
      <c r="G99" s="95"/>
      <c r="H99" s="96"/>
      <c r="I99" s="97">
        <f>'[1]VERİ GİRİŞİ'!F115</f>
        <v>0</v>
      </c>
      <c r="J99" s="98"/>
      <c r="K99" s="98"/>
      <c r="L99" s="98"/>
      <c r="M99" s="99"/>
      <c r="N99" s="100">
        <f>'[1]VERİ GİRİŞİ'!K115</f>
        <v>0</v>
      </c>
      <c r="O99" s="104">
        <f>'[1]VERİ GİRİŞİ'!J115</f>
        <v>0</v>
      </c>
      <c r="P99" s="101"/>
      <c r="Q99" s="102">
        <f t="shared" si="2"/>
        <v>0</v>
      </c>
      <c r="R99" s="103"/>
      <c r="S99" s="61"/>
      <c r="T99" s="62"/>
      <c r="U99" s="62"/>
    </row>
    <row r="100" spans="1:21" ht="14.25" hidden="1" customHeight="1" x14ac:dyDescent="0.25">
      <c r="A100" s="6" t="str">
        <f t="shared" si="3"/>
        <v/>
      </c>
      <c r="B100" s="93">
        <f>'[1]VERİ GİRİŞİ'!A116</f>
        <v>0</v>
      </c>
      <c r="C100" s="94">
        <f>'[1]VERİ GİRİŞİ'!B116</f>
        <v>0</v>
      </c>
      <c r="D100" s="95"/>
      <c r="E100" s="95"/>
      <c r="F100" s="95"/>
      <c r="G100" s="95"/>
      <c r="H100" s="96"/>
      <c r="I100" s="97">
        <f>'[1]VERİ GİRİŞİ'!F116</f>
        <v>0</v>
      </c>
      <c r="J100" s="98"/>
      <c r="K100" s="98"/>
      <c r="L100" s="98"/>
      <c r="M100" s="99"/>
      <c r="N100" s="100">
        <f>'[1]VERİ GİRİŞİ'!K116</f>
        <v>0</v>
      </c>
      <c r="O100" s="104">
        <f>'[1]VERİ GİRİŞİ'!J116</f>
        <v>0</v>
      </c>
      <c r="P100" s="101"/>
      <c r="Q100" s="102">
        <f t="shared" si="2"/>
        <v>0</v>
      </c>
      <c r="R100" s="103"/>
      <c r="S100" s="61"/>
      <c r="T100" s="62"/>
      <c r="U100" s="62"/>
    </row>
    <row r="101" spans="1:21" ht="14.25" hidden="1" customHeight="1" x14ac:dyDescent="0.25">
      <c r="A101" s="6" t="str">
        <f t="shared" si="3"/>
        <v/>
      </c>
      <c r="B101" s="93">
        <f>'[1]VERİ GİRİŞİ'!A117</f>
        <v>0</v>
      </c>
      <c r="C101" s="94">
        <f>'[1]VERİ GİRİŞİ'!B117</f>
        <v>0</v>
      </c>
      <c r="D101" s="95"/>
      <c r="E101" s="95"/>
      <c r="F101" s="95"/>
      <c r="G101" s="95"/>
      <c r="H101" s="96"/>
      <c r="I101" s="97">
        <f>'[1]VERİ GİRİŞİ'!F117</f>
        <v>0</v>
      </c>
      <c r="J101" s="98"/>
      <c r="K101" s="98"/>
      <c r="L101" s="98"/>
      <c r="M101" s="99"/>
      <c r="N101" s="100">
        <f>'[1]VERİ GİRİŞİ'!K117</f>
        <v>0</v>
      </c>
      <c r="O101" s="104">
        <f>'[1]VERİ GİRİŞİ'!J117</f>
        <v>0</v>
      </c>
      <c r="P101" s="101"/>
      <c r="Q101" s="102">
        <f t="shared" si="2"/>
        <v>0</v>
      </c>
      <c r="R101" s="103"/>
      <c r="S101" s="61"/>
      <c r="T101" s="62"/>
      <c r="U101" s="62"/>
    </row>
    <row r="102" spans="1:21" ht="14.25" hidden="1" customHeight="1" x14ac:dyDescent="0.25">
      <c r="A102" s="6" t="str">
        <f t="shared" si="3"/>
        <v/>
      </c>
      <c r="B102" s="93">
        <f>'[1]VERİ GİRİŞİ'!A118</f>
        <v>0</v>
      </c>
      <c r="C102" s="94">
        <f>'[1]VERİ GİRİŞİ'!B118</f>
        <v>0</v>
      </c>
      <c r="D102" s="95"/>
      <c r="E102" s="95"/>
      <c r="F102" s="95"/>
      <c r="G102" s="95"/>
      <c r="H102" s="96"/>
      <c r="I102" s="97">
        <f>'[1]VERİ GİRİŞİ'!F118</f>
        <v>0</v>
      </c>
      <c r="J102" s="98"/>
      <c r="K102" s="98"/>
      <c r="L102" s="98"/>
      <c r="M102" s="99"/>
      <c r="N102" s="100">
        <f>'[1]VERİ GİRİŞİ'!K118</f>
        <v>0</v>
      </c>
      <c r="O102" s="104">
        <f>'[1]VERİ GİRİŞİ'!J118</f>
        <v>0</v>
      </c>
      <c r="P102" s="101"/>
      <c r="Q102" s="102">
        <f t="shared" si="2"/>
        <v>0</v>
      </c>
      <c r="R102" s="103"/>
      <c r="S102" s="61"/>
      <c r="T102" s="62"/>
      <c r="U102" s="62"/>
    </row>
    <row r="103" spans="1:21" ht="14.25" hidden="1" customHeight="1" x14ac:dyDescent="0.25">
      <c r="A103" s="6" t="str">
        <f t="shared" si="3"/>
        <v/>
      </c>
      <c r="B103" s="93">
        <f>'[1]VERİ GİRİŞİ'!A119</f>
        <v>0</v>
      </c>
      <c r="C103" s="94">
        <f>'[1]VERİ GİRİŞİ'!B119</f>
        <v>0</v>
      </c>
      <c r="D103" s="95"/>
      <c r="E103" s="95"/>
      <c r="F103" s="95"/>
      <c r="G103" s="95"/>
      <c r="H103" s="96"/>
      <c r="I103" s="97">
        <f>'[1]VERİ GİRİŞİ'!F119</f>
        <v>0</v>
      </c>
      <c r="J103" s="98"/>
      <c r="K103" s="98"/>
      <c r="L103" s="98"/>
      <c r="M103" s="99"/>
      <c r="N103" s="100">
        <f>'[1]VERİ GİRİŞİ'!K119</f>
        <v>0</v>
      </c>
      <c r="O103" s="104">
        <f>'[1]VERİ GİRİŞİ'!J119</f>
        <v>0</v>
      </c>
      <c r="P103" s="101"/>
      <c r="Q103" s="102">
        <f t="shared" ref="Q103:Q129" si="4">ROUND(SUM(O103*P103),2)</f>
        <v>0</v>
      </c>
      <c r="R103" s="103"/>
      <c r="S103" s="61"/>
      <c r="T103" s="62"/>
      <c r="U103" s="62"/>
    </row>
    <row r="104" spans="1:21" ht="14.25" hidden="1" customHeight="1" x14ac:dyDescent="0.25">
      <c r="A104" s="6" t="str">
        <f t="shared" si="3"/>
        <v/>
      </c>
      <c r="B104" s="93">
        <f>'[1]VERİ GİRİŞİ'!A120</f>
        <v>0</v>
      </c>
      <c r="C104" s="94">
        <f>'[1]VERİ GİRİŞİ'!B120</f>
        <v>0</v>
      </c>
      <c r="D104" s="95"/>
      <c r="E104" s="95"/>
      <c r="F104" s="95"/>
      <c r="G104" s="95"/>
      <c r="H104" s="96"/>
      <c r="I104" s="97">
        <f>'[1]VERİ GİRİŞİ'!F120</f>
        <v>0</v>
      </c>
      <c r="J104" s="98"/>
      <c r="K104" s="98"/>
      <c r="L104" s="98"/>
      <c r="M104" s="99"/>
      <c r="N104" s="100">
        <f>'[1]VERİ GİRİŞİ'!K120</f>
        <v>0</v>
      </c>
      <c r="O104" s="104">
        <f>'[1]VERİ GİRİŞİ'!J120</f>
        <v>0</v>
      </c>
      <c r="P104" s="101"/>
      <c r="Q104" s="102">
        <f t="shared" si="4"/>
        <v>0</v>
      </c>
      <c r="R104" s="103"/>
      <c r="S104" s="61"/>
      <c r="T104" s="62"/>
      <c r="U104" s="62"/>
    </row>
    <row r="105" spans="1:21" ht="14.25" hidden="1" customHeight="1" x14ac:dyDescent="0.25">
      <c r="A105" s="6" t="str">
        <f t="shared" si="3"/>
        <v/>
      </c>
      <c r="B105" s="93">
        <f>'[1]VERİ GİRİŞİ'!A121</f>
        <v>0</v>
      </c>
      <c r="C105" s="94">
        <f>'[1]VERİ GİRİŞİ'!B121</f>
        <v>0</v>
      </c>
      <c r="D105" s="95"/>
      <c r="E105" s="95"/>
      <c r="F105" s="95"/>
      <c r="G105" s="95"/>
      <c r="H105" s="96"/>
      <c r="I105" s="97">
        <f>'[1]VERİ GİRİŞİ'!F121</f>
        <v>0</v>
      </c>
      <c r="J105" s="98"/>
      <c r="K105" s="98"/>
      <c r="L105" s="98"/>
      <c r="M105" s="99"/>
      <c r="N105" s="100">
        <f>'[1]VERİ GİRİŞİ'!K121</f>
        <v>0</v>
      </c>
      <c r="O105" s="104">
        <f>'[1]VERİ GİRİŞİ'!J121</f>
        <v>0</v>
      </c>
      <c r="P105" s="101"/>
      <c r="Q105" s="102">
        <f t="shared" si="4"/>
        <v>0</v>
      </c>
      <c r="R105" s="103"/>
      <c r="S105" s="61"/>
      <c r="T105" s="62"/>
      <c r="U105" s="62"/>
    </row>
    <row r="106" spans="1:21" ht="14.25" hidden="1" customHeight="1" x14ac:dyDescent="0.25">
      <c r="A106" s="6" t="str">
        <f t="shared" si="3"/>
        <v/>
      </c>
      <c r="B106" s="93">
        <f>'[1]VERİ GİRİŞİ'!A122</f>
        <v>0</v>
      </c>
      <c r="C106" s="94">
        <f>'[1]VERİ GİRİŞİ'!B122</f>
        <v>0</v>
      </c>
      <c r="D106" s="95"/>
      <c r="E106" s="95"/>
      <c r="F106" s="95"/>
      <c r="G106" s="95"/>
      <c r="H106" s="96"/>
      <c r="I106" s="97">
        <f>'[1]VERİ GİRİŞİ'!F122</f>
        <v>0</v>
      </c>
      <c r="J106" s="98"/>
      <c r="K106" s="98"/>
      <c r="L106" s="98"/>
      <c r="M106" s="99"/>
      <c r="N106" s="100">
        <f>'[1]VERİ GİRİŞİ'!K122</f>
        <v>0</v>
      </c>
      <c r="O106" s="104">
        <f>'[1]VERİ GİRİŞİ'!J122</f>
        <v>0</v>
      </c>
      <c r="P106" s="101"/>
      <c r="Q106" s="102">
        <f t="shared" si="4"/>
        <v>0</v>
      </c>
      <c r="R106" s="103"/>
      <c r="S106" s="61"/>
      <c r="T106" s="62"/>
      <c r="U106" s="62"/>
    </row>
    <row r="107" spans="1:21" ht="14.25" hidden="1" customHeight="1" x14ac:dyDescent="0.25">
      <c r="A107" s="6" t="str">
        <f t="shared" si="3"/>
        <v/>
      </c>
      <c r="B107" s="93">
        <f>'[1]VERİ GİRİŞİ'!A123</f>
        <v>0</v>
      </c>
      <c r="C107" s="94">
        <f>'[1]VERİ GİRİŞİ'!B123</f>
        <v>0</v>
      </c>
      <c r="D107" s="95"/>
      <c r="E107" s="95"/>
      <c r="F107" s="95"/>
      <c r="G107" s="95"/>
      <c r="H107" s="96"/>
      <c r="I107" s="97">
        <f>'[1]VERİ GİRİŞİ'!F123</f>
        <v>0</v>
      </c>
      <c r="J107" s="98"/>
      <c r="K107" s="98"/>
      <c r="L107" s="98"/>
      <c r="M107" s="99"/>
      <c r="N107" s="100">
        <f>'[1]VERİ GİRİŞİ'!K123</f>
        <v>0</v>
      </c>
      <c r="O107" s="104">
        <f>'[1]VERİ GİRİŞİ'!J123</f>
        <v>0</v>
      </c>
      <c r="P107" s="101"/>
      <c r="Q107" s="102">
        <f t="shared" si="4"/>
        <v>0</v>
      </c>
      <c r="R107" s="103"/>
      <c r="S107" s="61"/>
      <c r="T107" s="62"/>
      <c r="U107" s="62"/>
    </row>
    <row r="108" spans="1:21" ht="14.25" hidden="1" customHeight="1" x14ac:dyDescent="0.25">
      <c r="A108" s="6" t="str">
        <f t="shared" si="3"/>
        <v/>
      </c>
      <c r="B108" s="93">
        <f>'[1]VERİ GİRİŞİ'!A124</f>
        <v>0</v>
      </c>
      <c r="C108" s="94">
        <f>'[1]VERİ GİRİŞİ'!B124</f>
        <v>0</v>
      </c>
      <c r="D108" s="95"/>
      <c r="E108" s="95"/>
      <c r="F108" s="95"/>
      <c r="G108" s="95"/>
      <c r="H108" s="96"/>
      <c r="I108" s="97">
        <f>'[1]VERİ GİRİŞİ'!F124</f>
        <v>0</v>
      </c>
      <c r="J108" s="98"/>
      <c r="K108" s="98"/>
      <c r="L108" s="98"/>
      <c r="M108" s="99"/>
      <c r="N108" s="100">
        <f>'[1]VERİ GİRİŞİ'!K124</f>
        <v>0</v>
      </c>
      <c r="O108" s="104">
        <f>'[1]VERİ GİRİŞİ'!J124</f>
        <v>0</v>
      </c>
      <c r="P108" s="101"/>
      <c r="Q108" s="102">
        <f t="shared" si="4"/>
        <v>0</v>
      </c>
      <c r="R108" s="103"/>
      <c r="S108" s="61"/>
      <c r="T108" s="62"/>
      <c r="U108" s="62"/>
    </row>
    <row r="109" spans="1:21" ht="14.25" hidden="1" customHeight="1" x14ac:dyDescent="0.25">
      <c r="A109" s="6" t="str">
        <f t="shared" si="3"/>
        <v/>
      </c>
      <c r="B109" s="93">
        <f>'[1]VERİ GİRİŞİ'!A125</f>
        <v>0</v>
      </c>
      <c r="C109" s="94">
        <f>'[1]VERİ GİRİŞİ'!B125</f>
        <v>0</v>
      </c>
      <c r="D109" s="95"/>
      <c r="E109" s="95"/>
      <c r="F109" s="95"/>
      <c r="G109" s="95"/>
      <c r="H109" s="96"/>
      <c r="I109" s="97">
        <f>'[1]VERİ GİRİŞİ'!F125</f>
        <v>0</v>
      </c>
      <c r="J109" s="98"/>
      <c r="K109" s="98"/>
      <c r="L109" s="98"/>
      <c r="M109" s="99"/>
      <c r="N109" s="100">
        <f>'[1]VERİ GİRİŞİ'!K125</f>
        <v>0</v>
      </c>
      <c r="O109" s="104">
        <f>'[1]VERİ GİRİŞİ'!J125</f>
        <v>0</v>
      </c>
      <c r="P109" s="101"/>
      <c r="Q109" s="102">
        <f t="shared" si="4"/>
        <v>0</v>
      </c>
      <c r="R109" s="103"/>
      <c r="S109" s="61"/>
      <c r="T109" s="62"/>
      <c r="U109" s="62"/>
    </row>
    <row r="110" spans="1:21" ht="14.25" hidden="1" customHeight="1" x14ac:dyDescent="0.25">
      <c r="A110" s="6" t="str">
        <f t="shared" si="3"/>
        <v/>
      </c>
      <c r="B110" s="93">
        <f>'[1]VERİ GİRİŞİ'!A126</f>
        <v>0</v>
      </c>
      <c r="C110" s="94">
        <f>'[1]VERİ GİRİŞİ'!B126</f>
        <v>0</v>
      </c>
      <c r="D110" s="95"/>
      <c r="E110" s="95"/>
      <c r="F110" s="95"/>
      <c r="G110" s="95"/>
      <c r="H110" s="96"/>
      <c r="I110" s="97">
        <f>'[1]VERİ GİRİŞİ'!F126</f>
        <v>0</v>
      </c>
      <c r="J110" s="98"/>
      <c r="K110" s="98"/>
      <c r="L110" s="98"/>
      <c r="M110" s="99"/>
      <c r="N110" s="100">
        <f>'[1]VERİ GİRİŞİ'!K126</f>
        <v>0</v>
      </c>
      <c r="O110" s="104">
        <f>'[1]VERİ GİRİŞİ'!J126</f>
        <v>0</v>
      </c>
      <c r="P110" s="101"/>
      <c r="Q110" s="102">
        <f t="shared" si="4"/>
        <v>0</v>
      </c>
      <c r="R110" s="103"/>
      <c r="S110" s="61"/>
      <c r="T110" s="62"/>
      <c r="U110" s="62"/>
    </row>
    <row r="111" spans="1:21" ht="14.25" hidden="1" customHeight="1" x14ac:dyDescent="0.25">
      <c r="A111" s="6" t="str">
        <f t="shared" si="3"/>
        <v/>
      </c>
      <c r="B111" s="93">
        <f>'[1]VERİ GİRİŞİ'!A127</f>
        <v>0</v>
      </c>
      <c r="C111" s="94">
        <f>'[1]VERİ GİRİŞİ'!B127</f>
        <v>0</v>
      </c>
      <c r="D111" s="95"/>
      <c r="E111" s="95"/>
      <c r="F111" s="95"/>
      <c r="G111" s="95"/>
      <c r="H111" s="96"/>
      <c r="I111" s="97">
        <f>'[1]VERİ GİRİŞİ'!F127</f>
        <v>0</v>
      </c>
      <c r="J111" s="98"/>
      <c r="K111" s="98"/>
      <c r="L111" s="98"/>
      <c r="M111" s="99"/>
      <c r="N111" s="100">
        <f>'[1]VERİ GİRİŞİ'!K127</f>
        <v>0</v>
      </c>
      <c r="O111" s="104">
        <f>'[1]VERİ GİRİŞİ'!J127</f>
        <v>0</v>
      </c>
      <c r="P111" s="101"/>
      <c r="Q111" s="102">
        <f t="shared" si="4"/>
        <v>0</v>
      </c>
      <c r="R111" s="103"/>
      <c r="S111" s="61"/>
      <c r="T111" s="62"/>
      <c r="U111" s="62"/>
    </row>
    <row r="112" spans="1:21" ht="14.25" hidden="1" customHeight="1" x14ac:dyDescent="0.25">
      <c r="A112" s="6" t="str">
        <f t="shared" si="3"/>
        <v/>
      </c>
      <c r="B112" s="93">
        <f>'[1]VERİ GİRİŞİ'!A128</f>
        <v>0</v>
      </c>
      <c r="C112" s="94">
        <f>'[1]VERİ GİRİŞİ'!B128</f>
        <v>0</v>
      </c>
      <c r="D112" s="95"/>
      <c r="E112" s="95"/>
      <c r="F112" s="95"/>
      <c r="G112" s="95"/>
      <c r="H112" s="96"/>
      <c r="I112" s="97">
        <f>'[1]VERİ GİRİŞİ'!F128</f>
        <v>0</v>
      </c>
      <c r="J112" s="98"/>
      <c r="K112" s="98"/>
      <c r="L112" s="98"/>
      <c r="M112" s="99"/>
      <c r="N112" s="100">
        <f>'[1]VERİ GİRİŞİ'!K128</f>
        <v>0</v>
      </c>
      <c r="O112" s="104">
        <f>'[1]VERİ GİRİŞİ'!J128</f>
        <v>0</v>
      </c>
      <c r="P112" s="101"/>
      <c r="Q112" s="102">
        <f t="shared" si="4"/>
        <v>0</v>
      </c>
      <c r="R112" s="103"/>
      <c r="S112" s="61"/>
      <c r="T112" s="62"/>
      <c r="U112" s="62"/>
    </row>
    <row r="113" spans="1:21" ht="14.25" hidden="1" customHeight="1" x14ac:dyDescent="0.25">
      <c r="A113" s="6" t="str">
        <f t="shared" si="3"/>
        <v/>
      </c>
      <c r="B113" s="93">
        <f>'[1]VERİ GİRİŞİ'!A129</f>
        <v>0</v>
      </c>
      <c r="C113" s="94">
        <f>'[1]VERİ GİRİŞİ'!B129</f>
        <v>0</v>
      </c>
      <c r="D113" s="95"/>
      <c r="E113" s="95"/>
      <c r="F113" s="95"/>
      <c r="G113" s="95"/>
      <c r="H113" s="96"/>
      <c r="I113" s="97">
        <f>'[1]VERİ GİRİŞİ'!F129</f>
        <v>0</v>
      </c>
      <c r="J113" s="98"/>
      <c r="K113" s="98"/>
      <c r="L113" s="98"/>
      <c r="M113" s="99"/>
      <c r="N113" s="100">
        <f>'[1]VERİ GİRİŞİ'!K129</f>
        <v>0</v>
      </c>
      <c r="O113" s="104">
        <f>'[1]VERİ GİRİŞİ'!J129</f>
        <v>0</v>
      </c>
      <c r="P113" s="101"/>
      <c r="Q113" s="102">
        <f t="shared" si="4"/>
        <v>0</v>
      </c>
      <c r="R113" s="103"/>
      <c r="S113" s="61"/>
      <c r="T113" s="62"/>
      <c r="U113" s="62"/>
    </row>
    <row r="114" spans="1:21" ht="14.25" hidden="1" customHeight="1" x14ac:dyDescent="0.25">
      <c r="A114" s="6" t="str">
        <f t="shared" si="3"/>
        <v/>
      </c>
      <c r="B114" s="93">
        <f>'[1]VERİ GİRİŞİ'!A130</f>
        <v>0</v>
      </c>
      <c r="C114" s="94">
        <f>'[1]VERİ GİRİŞİ'!B130</f>
        <v>0</v>
      </c>
      <c r="D114" s="95"/>
      <c r="E114" s="95"/>
      <c r="F114" s="95"/>
      <c r="G114" s="95"/>
      <c r="H114" s="96"/>
      <c r="I114" s="97">
        <f>'[1]VERİ GİRİŞİ'!F130</f>
        <v>0</v>
      </c>
      <c r="J114" s="98"/>
      <c r="K114" s="98"/>
      <c r="L114" s="98"/>
      <c r="M114" s="99"/>
      <c r="N114" s="100">
        <f>'[1]VERİ GİRİŞİ'!K130</f>
        <v>0</v>
      </c>
      <c r="O114" s="104">
        <f>'[1]VERİ GİRİŞİ'!J130</f>
        <v>0</v>
      </c>
      <c r="P114" s="101"/>
      <c r="Q114" s="102">
        <f t="shared" si="4"/>
        <v>0</v>
      </c>
      <c r="R114" s="103"/>
      <c r="S114" s="61"/>
      <c r="T114" s="62"/>
      <c r="U114" s="62"/>
    </row>
    <row r="115" spans="1:21" ht="14.25" hidden="1" customHeight="1" x14ac:dyDescent="0.25">
      <c r="A115" s="6" t="str">
        <f t="shared" si="3"/>
        <v/>
      </c>
      <c r="B115" s="93">
        <f>'[1]VERİ GİRİŞİ'!A131</f>
        <v>0</v>
      </c>
      <c r="C115" s="94">
        <f>'[1]VERİ GİRİŞİ'!B131</f>
        <v>0</v>
      </c>
      <c r="D115" s="95"/>
      <c r="E115" s="95"/>
      <c r="F115" s="95"/>
      <c r="G115" s="95"/>
      <c r="H115" s="96"/>
      <c r="I115" s="97">
        <f>'[1]VERİ GİRİŞİ'!F131</f>
        <v>0</v>
      </c>
      <c r="J115" s="98"/>
      <c r="K115" s="98"/>
      <c r="L115" s="98"/>
      <c r="M115" s="99"/>
      <c r="N115" s="100">
        <f>'[1]VERİ GİRİŞİ'!K131</f>
        <v>0</v>
      </c>
      <c r="O115" s="104">
        <f>'[1]VERİ GİRİŞİ'!J131</f>
        <v>0</v>
      </c>
      <c r="P115" s="101"/>
      <c r="Q115" s="102">
        <f t="shared" si="4"/>
        <v>0</v>
      </c>
      <c r="R115" s="103"/>
      <c r="S115" s="61"/>
      <c r="T115" s="62"/>
      <c r="U115" s="62"/>
    </row>
    <row r="116" spans="1:21" ht="14.25" hidden="1" customHeight="1" x14ac:dyDescent="0.25">
      <c r="A116" s="6" t="str">
        <f t="shared" si="3"/>
        <v/>
      </c>
      <c r="B116" s="93">
        <f>'[1]VERİ GİRİŞİ'!A132</f>
        <v>0</v>
      </c>
      <c r="C116" s="94">
        <f>'[1]VERİ GİRİŞİ'!B132</f>
        <v>0</v>
      </c>
      <c r="D116" s="95"/>
      <c r="E116" s="95"/>
      <c r="F116" s="95"/>
      <c r="G116" s="95"/>
      <c r="H116" s="96"/>
      <c r="I116" s="97">
        <f>'[1]VERİ GİRİŞİ'!F132</f>
        <v>0</v>
      </c>
      <c r="J116" s="98"/>
      <c r="K116" s="98"/>
      <c r="L116" s="98"/>
      <c r="M116" s="99"/>
      <c r="N116" s="100">
        <f>'[1]VERİ GİRİŞİ'!K132</f>
        <v>0</v>
      </c>
      <c r="O116" s="104">
        <f>'[1]VERİ GİRİŞİ'!J132</f>
        <v>0</v>
      </c>
      <c r="P116" s="101"/>
      <c r="Q116" s="102">
        <f t="shared" si="4"/>
        <v>0</v>
      </c>
      <c r="R116" s="103"/>
      <c r="S116" s="61"/>
      <c r="T116" s="62"/>
      <c r="U116" s="62"/>
    </row>
    <row r="117" spans="1:21" ht="14.25" hidden="1" customHeight="1" x14ac:dyDescent="0.25">
      <c r="A117" s="6" t="str">
        <f t="shared" si="3"/>
        <v/>
      </c>
      <c r="B117" s="93">
        <f>'[1]VERİ GİRİŞİ'!A133</f>
        <v>0</v>
      </c>
      <c r="C117" s="94">
        <f>'[1]VERİ GİRİŞİ'!B133</f>
        <v>0</v>
      </c>
      <c r="D117" s="95"/>
      <c r="E117" s="95"/>
      <c r="F117" s="95"/>
      <c r="G117" s="95"/>
      <c r="H117" s="96"/>
      <c r="I117" s="97">
        <f>'[1]VERİ GİRİŞİ'!F133</f>
        <v>0</v>
      </c>
      <c r="J117" s="98"/>
      <c r="K117" s="98"/>
      <c r="L117" s="98"/>
      <c r="M117" s="99"/>
      <c r="N117" s="100">
        <f>'[1]VERİ GİRİŞİ'!K133</f>
        <v>0</v>
      </c>
      <c r="O117" s="104">
        <f>'[1]VERİ GİRİŞİ'!J133</f>
        <v>0</v>
      </c>
      <c r="P117" s="101"/>
      <c r="Q117" s="102">
        <f t="shared" si="4"/>
        <v>0</v>
      </c>
      <c r="R117" s="103"/>
      <c r="S117" s="61"/>
      <c r="T117" s="62"/>
      <c r="U117" s="62"/>
    </row>
    <row r="118" spans="1:21" ht="14.25" hidden="1" customHeight="1" x14ac:dyDescent="0.25">
      <c r="A118" s="6" t="str">
        <f t="shared" si="3"/>
        <v/>
      </c>
      <c r="B118" s="93">
        <f>'[1]VERİ GİRİŞİ'!A134</f>
        <v>0</v>
      </c>
      <c r="C118" s="94">
        <f>'[1]VERİ GİRİŞİ'!B134</f>
        <v>0</v>
      </c>
      <c r="D118" s="95"/>
      <c r="E118" s="95"/>
      <c r="F118" s="95"/>
      <c r="G118" s="95"/>
      <c r="H118" s="96"/>
      <c r="I118" s="97">
        <f>'[1]VERİ GİRİŞİ'!F134</f>
        <v>0</v>
      </c>
      <c r="J118" s="98"/>
      <c r="K118" s="98"/>
      <c r="L118" s="98"/>
      <c r="M118" s="99"/>
      <c r="N118" s="100">
        <f>'[1]VERİ GİRİŞİ'!K134</f>
        <v>0</v>
      </c>
      <c r="O118" s="104">
        <f>'[1]VERİ GİRİŞİ'!J134</f>
        <v>0</v>
      </c>
      <c r="P118" s="101"/>
      <c r="Q118" s="102">
        <f t="shared" si="4"/>
        <v>0</v>
      </c>
      <c r="R118" s="103"/>
      <c r="S118" s="61"/>
      <c r="T118" s="62"/>
      <c r="U118" s="62"/>
    </row>
    <row r="119" spans="1:21" ht="14.25" hidden="1" customHeight="1" x14ac:dyDescent="0.25">
      <c r="A119" s="6" t="str">
        <f t="shared" si="3"/>
        <v/>
      </c>
      <c r="B119" s="93">
        <f>'[1]VERİ GİRİŞİ'!A135</f>
        <v>0</v>
      </c>
      <c r="C119" s="94">
        <f>'[1]VERİ GİRİŞİ'!B135</f>
        <v>0</v>
      </c>
      <c r="D119" s="95"/>
      <c r="E119" s="95"/>
      <c r="F119" s="95"/>
      <c r="G119" s="95"/>
      <c r="H119" s="96"/>
      <c r="I119" s="97">
        <f>'[1]VERİ GİRİŞİ'!F135</f>
        <v>0</v>
      </c>
      <c r="J119" s="98"/>
      <c r="K119" s="98"/>
      <c r="L119" s="98"/>
      <c r="M119" s="99"/>
      <c r="N119" s="100">
        <f>'[1]VERİ GİRİŞİ'!K135</f>
        <v>0</v>
      </c>
      <c r="O119" s="104">
        <f>'[1]VERİ GİRİŞİ'!J135</f>
        <v>0</v>
      </c>
      <c r="P119" s="101"/>
      <c r="Q119" s="102">
        <f t="shared" si="4"/>
        <v>0</v>
      </c>
      <c r="R119" s="103"/>
      <c r="S119" s="61"/>
      <c r="T119" s="62"/>
      <c r="U119" s="62"/>
    </row>
    <row r="120" spans="1:21" ht="14.25" hidden="1" customHeight="1" x14ac:dyDescent="0.25">
      <c r="A120" s="6" t="str">
        <f t="shared" si="3"/>
        <v/>
      </c>
      <c r="B120" s="93">
        <f>'[1]VERİ GİRİŞİ'!A136</f>
        <v>0</v>
      </c>
      <c r="C120" s="94">
        <f>'[1]VERİ GİRİŞİ'!B136</f>
        <v>0</v>
      </c>
      <c r="D120" s="95"/>
      <c r="E120" s="95"/>
      <c r="F120" s="95"/>
      <c r="G120" s="95"/>
      <c r="H120" s="96"/>
      <c r="I120" s="97">
        <f>'[1]VERİ GİRİŞİ'!F136</f>
        <v>0</v>
      </c>
      <c r="J120" s="98"/>
      <c r="K120" s="98"/>
      <c r="L120" s="98"/>
      <c r="M120" s="99"/>
      <c r="N120" s="100">
        <f>'[1]VERİ GİRİŞİ'!K136</f>
        <v>0</v>
      </c>
      <c r="O120" s="104">
        <f>'[1]VERİ GİRİŞİ'!J136</f>
        <v>0</v>
      </c>
      <c r="P120" s="101"/>
      <c r="Q120" s="102">
        <f t="shared" si="4"/>
        <v>0</v>
      </c>
      <c r="R120" s="103"/>
      <c r="S120" s="61"/>
      <c r="T120" s="62"/>
      <c r="U120" s="62"/>
    </row>
    <row r="121" spans="1:21" ht="14.25" hidden="1" customHeight="1" x14ac:dyDescent="0.25">
      <c r="A121" s="6" t="str">
        <f t="shared" si="3"/>
        <v/>
      </c>
      <c r="B121" s="93">
        <f>'[1]VERİ GİRİŞİ'!A137</f>
        <v>0</v>
      </c>
      <c r="C121" s="94">
        <f>'[1]VERİ GİRİŞİ'!B137</f>
        <v>0</v>
      </c>
      <c r="D121" s="95"/>
      <c r="E121" s="95"/>
      <c r="F121" s="95"/>
      <c r="G121" s="95"/>
      <c r="H121" s="96"/>
      <c r="I121" s="97">
        <f>'[1]VERİ GİRİŞİ'!F137</f>
        <v>0</v>
      </c>
      <c r="J121" s="98"/>
      <c r="K121" s="98"/>
      <c r="L121" s="98"/>
      <c r="M121" s="99"/>
      <c r="N121" s="100">
        <f>'[1]VERİ GİRİŞİ'!K137</f>
        <v>0</v>
      </c>
      <c r="O121" s="104">
        <f>'[1]VERİ GİRİŞİ'!J137</f>
        <v>0</v>
      </c>
      <c r="P121" s="101"/>
      <c r="Q121" s="102">
        <f t="shared" si="4"/>
        <v>0</v>
      </c>
      <c r="R121" s="103"/>
      <c r="S121" s="61"/>
      <c r="T121" s="62"/>
      <c r="U121" s="62"/>
    </row>
    <row r="122" spans="1:21" ht="14.25" hidden="1" customHeight="1" x14ac:dyDescent="0.25">
      <c r="A122" s="6" t="str">
        <f t="shared" si="3"/>
        <v/>
      </c>
      <c r="B122" s="93">
        <f>'[1]VERİ GİRİŞİ'!A138</f>
        <v>0</v>
      </c>
      <c r="C122" s="94">
        <f>'[1]VERİ GİRİŞİ'!B138</f>
        <v>0</v>
      </c>
      <c r="D122" s="95"/>
      <c r="E122" s="95"/>
      <c r="F122" s="95"/>
      <c r="G122" s="95"/>
      <c r="H122" s="96"/>
      <c r="I122" s="97">
        <f>'[1]VERİ GİRİŞİ'!F138</f>
        <v>0</v>
      </c>
      <c r="J122" s="98"/>
      <c r="K122" s="98"/>
      <c r="L122" s="98"/>
      <c r="M122" s="99"/>
      <c r="N122" s="100">
        <f>'[1]VERİ GİRİŞİ'!K138</f>
        <v>0</v>
      </c>
      <c r="O122" s="104">
        <f>'[1]VERİ GİRİŞİ'!J138</f>
        <v>0</v>
      </c>
      <c r="P122" s="101"/>
      <c r="Q122" s="102">
        <f t="shared" si="4"/>
        <v>0</v>
      </c>
      <c r="R122" s="103"/>
      <c r="S122" s="61"/>
      <c r="T122" s="62"/>
      <c r="U122" s="62"/>
    </row>
    <row r="123" spans="1:21" ht="14.25" hidden="1" customHeight="1" x14ac:dyDescent="0.25">
      <c r="A123" s="6" t="str">
        <f t="shared" si="3"/>
        <v/>
      </c>
      <c r="B123" s="93">
        <f>'[1]VERİ GİRİŞİ'!A139</f>
        <v>0</v>
      </c>
      <c r="C123" s="94">
        <f>'[1]VERİ GİRİŞİ'!B139</f>
        <v>0</v>
      </c>
      <c r="D123" s="95"/>
      <c r="E123" s="95"/>
      <c r="F123" s="95"/>
      <c r="G123" s="95"/>
      <c r="H123" s="96"/>
      <c r="I123" s="97">
        <f>'[1]VERİ GİRİŞİ'!F139</f>
        <v>0</v>
      </c>
      <c r="J123" s="98"/>
      <c r="K123" s="98"/>
      <c r="L123" s="98"/>
      <c r="M123" s="99"/>
      <c r="N123" s="100">
        <f>'[1]VERİ GİRİŞİ'!K139</f>
        <v>0</v>
      </c>
      <c r="O123" s="104">
        <f>'[1]VERİ GİRİŞİ'!J139</f>
        <v>0</v>
      </c>
      <c r="P123" s="101"/>
      <c r="Q123" s="102">
        <f t="shared" si="4"/>
        <v>0</v>
      </c>
      <c r="R123" s="103"/>
      <c r="S123" s="61"/>
      <c r="T123" s="62"/>
      <c r="U123" s="62"/>
    </row>
    <row r="124" spans="1:21" ht="14.25" hidden="1" customHeight="1" x14ac:dyDescent="0.25">
      <c r="A124" s="6" t="str">
        <f t="shared" si="3"/>
        <v/>
      </c>
      <c r="B124" s="93">
        <f>'[1]VERİ GİRİŞİ'!A140</f>
        <v>0</v>
      </c>
      <c r="C124" s="94">
        <f>'[1]VERİ GİRİŞİ'!B140</f>
        <v>0</v>
      </c>
      <c r="D124" s="95"/>
      <c r="E124" s="95"/>
      <c r="F124" s="95"/>
      <c r="G124" s="95"/>
      <c r="H124" s="96"/>
      <c r="I124" s="97">
        <f>'[1]VERİ GİRİŞİ'!F140</f>
        <v>0</v>
      </c>
      <c r="J124" s="98"/>
      <c r="K124" s="98"/>
      <c r="L124" s="98"/>
      <c r="M124" s="99"/>
      <c r="N124" s="100">
        <f>'[1]VERİ GİRİŞİ'!K140</f>
        <v>0</v>
      </c>
      <c r="O124" s="104">
        <f>'[1]VERİ GİRİŞİ'!J140</f>
        <v>0</v>
      </c>
      <c r="P124" s="101"/>
      <c r="Q124" s="102">
        <f t="shared" si="4"/>
        <v>0</v>
      </c>
      <c r="R124" s="103"/>
      <c r="S124" s="61"/>
      <c r="T124" s="62"/>
      <c r="U124" s="62"/>
    </row>
    <row r="125" spans="1:21" ht="14.25" hidden="1" customHeight="1" x14ac:dyDescent="0.25">
      <c r="A125" s="6" t="str">
        <f t="shared" si="3"/>
        <v/>
      </c>
      <c r="B125" s="93">
        <f>'[1]VERİ GİRİŞİ'!A141</f>
        <v>0</v>
      </c>
      <c r="C125" s="94">
        <f>'[1]VERİ GİRİŞİ'!B141</f>
        <v>0</v>
      </c>
      <c r="D125" s="95"/>
      <c r="E125" s="95"/>
      <c r="F125" s="95"/>
      <c r="G125" s="95"/>
      <c r="H125" s="96"/>
      <c r="I125" s="97">
        <f>'[1]VERİ GİRİŞİ'!F141</f>
        <v>0</v>
      </c>
      <c r="J125" s="98"/>
      <c r="K125" s="98"/>
      <c r="L125" s="98"/>
      <c r="M125" s="99"/>
      <c r="N125" s="100">
        <f>'[1]VERİ GİRİŞİ'!K141</f>
        <v>0</v>
      </c>
      <c r="O125" s="104">
        <f>'[1]VERİ GİRİŞİ'!J141</f>
        <v>0</v>
      </c>
      <c r="P125" s="101"/>
      <c r="Q125" s="102">
        <f t="shared" si="4"/>
        <v>0</v>
      </c>
      <c r="R125" s="103"/>
      <c r="S125" s="39"/>
    </row>
    <row r="126" spans="1:21" ht="14.25" hidden="1" customHeight="1" thickBot="1" x14ac:dyDescent="0.25">
      <c r="A126" s="6">
        <v>1</v>
      </c>
      <c r="B126" s="105">
        <f>'[1]VERİ GİRİŞİ'!A142</f>
        <v>0</v>
      </c>
      <c r="C126" s="106">
        <f>'[1]VERİ GİRİŞİ'!B142</f>
        <v>0</v>
      </c>
      <c r="D126" s="107"/>
      <c r="E126" s="107"/>
      <c r="F126" s="107"/>
      <c r="G126" s="107"/>
      <c r="H126" s="108"/>
      <c r="I126" s="109">
        <f>'[1]VERİ GİRİŞİ'!F142</f>
        <v>0</v>
      </c>
      <c r="J126" s="110"/>
      <c r="K126" s="110"/>
      <c r="L126" s="110"/>
      <c r="M126" s="111"/>
      <c r="N126" s="112">
        <f>'[1]VERİ GİRİŞİ'!K142</f>
        <v>0</v>
      </c>
      <c r="O126" s="113">
        <f>'[1]VERİ GİRİŞİ'!J142</f>
        <v>0</v>
      </c>
      <c r="P126" s="101"/>
      <c r="Q126" s="102">
        <f t="shared" si="4"/>
        <v>0</v>
      </c>
      <c r="R126" s="103"/>
      <c r="S126" s="39"/>
    </row>
    <row r="127" spans="1:21" ht="14.25" customHeight="1" thickTop="1" thickBot="1" x14ac:dyDescent="0.25">
      <c r="B127" s="114"/>
      <c r="C127" s="115"/>
      <c r="D127" s="115"/>
      <c r="E127" s="115"/>
      <c r="F127" s="115"/>
      <c r="G127" s="115"/>
      <c r="H127" s="115"/>
      <c r="I127" s="116"/>
      <c r="J127" s="116"/>
      <c r="K127" s="116"/>
      <c r="L127" s="116"/>
      <c r="M127" s="117" t="s">
        <v>15</v>
      </c>
      <c r="N127" s="117"/>
      <c r="O127" s="117"/>
      <c r="P127" s="118"/>
      <c r="Q127" s="119">
        <f>SUM(Q27:Q126)</f>
        <v>0</v>
      </c>
      <c r="R127" s="120"/>
      <c r="S127" s="39"/>
    </row>
    <row r="128" spans="1:21" ht="15.75" customHeight="1" thickTop="1" x14ac:dyDescent="0.2">
      <c r="B128" s="64" t="s">
        <v>16</v>
      </c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116" t="s">
        <v>17</v>
      </c>
      <c r="N128" s="115"/>
      <c r="O128" s="115"/>
      <c r="P128" s="115"/>
      <c r="Q128" s="121"/>
      <c r="R128" s="122"/>
      <c r="S128" s="39"/>
    </row>
    <row r="129" spans="1:21" ht="14.25" customHeight="1" x14ac:dyDescent="0.2">
      <c r="B129" s="123" t="s">
        <v>18</v>
      </c>
      <c r="C129" s="124"/>
      <c r="D129" s="124"/>
      <c r="E129" s="124"/>
      <c r="F129" s="124"/>
      <c r="G129" s="124"/>
      <c r="H129" s="124"/>
      <c r="I129" s="124"/>
      <c r="J129" s="124"/>
      <c r="K129" s="124"/>
      <c r="L129" s="125"/>
      <c r="M129" s="126" t="str">
        <f>'[1]VERİ GİRİŞİ'!F148</f>
        <v>30 Gün</v>
      </c>
      <c r="N129" s="127"/>
      <c r="O129" s="127"/>
      <c r="P129" s="127"/>
      <c r="Q129" s="127"/>
      <c r="R129" s="128"/>
      <c r="S129" s="39"/>
    </row>
    <row r="130" spans="1:21" ht="14.25" customHeight="1" x14ac:dyDescent="0.2">
      <c r="B130" s="129" t="s">
        <v>19</v>
      </c>
      <c r="C130" s="130"/>
      <c r="D130" s="130"/>
      <c r="E130" s="130"/>
      <c r="F130" s="130"/>
      <c r="G130" s="130"/>
      <c r="H130" s="130"/>
      <c r="I130" s="130"/>
      <c r="J130" s="130"/>
      <c r="K130" s="130"/>
      <c r="L130" s="131"/>
      <c r="M130" s="132" t="str">
        <f>'[1]VERİ GİRİŞİ'!F149</f>
        <v>Tek Sefer</v>
      </c>
      <c r="N130" s="133"/>
      <c r="O130" s="133"/>
      <c r="P130" s="133"/>
      <c r="Q130" s="133"/>
      <c r="R130" s="134"/>
      <c r="S130" s="39"/>
    </row>
    <row r="131" spans="1:21" ht="14.25" customHeight="1" x14ac:dyDescent="0.2">
      <c r="B131" s="129" t="s">
        <v>20</v>
      </c>
      <c r="C131" s="130"/>
      <c r="D131" s="130"/>
      <c r="E131" s="130"/>
      <c r="F131" s="130"/>
      <c r="G131" s="130"/>
      <c r="H131" s="130"/>
      <c r="I131" s="130"/>
      <c r="J131" s="130"/>
      <c r="K131" s="130"/>
      <c r="L131" s="131"/>
      <c r="M131" s="132" t="str">
        <f>'[1]VERİ GİRİŞİ'!F150</f>
        <v>Yükleyici Firma</v>
      </c>
      <c r="N131" s="133"/>
      <c r="O131" s="133"/>
      <c r="P131" s="133"/>
      <c r="Q131" s="133"/>
      <c r="R131" s="134"/>
      <c r="S131" s="39"/>
    </row>
    <row r="132" spans="1:21" ht="14.25" customHeight="1" x14ac:dyDescent="0.2">
      <c r="B132" s="129" t="s">
        <v>21</v>
      </c>
      <c r="C132" s="130"/>
      <c r="D132" s="130"/>
      <c r="E132" s="130"/>
      <c r="F132" s="130"/>
      <c r="G132" s="130"/>
      <c r="H132" s="130"/>
      <c r="I132" s="130"/>
      <c r="J132" s="130"/>
      <c r="K132" s="130"/>
      <c r="L132" s="131"/>
      <c r="M132" s="132" t="e">
        <f>'[2]VERİ M130GİRİŞİ'!F151</f>
        <v>#REF!</v>
      </c>
      <c r="N132" s="133"/>
      <c r="O132" s="133"/>
      <c r="P132" s="133"/>
      <c r="Q132" s="133"/>
      <c r="R132" s="134"/>
      <c r="S132" s="39"/>
    </row>
    <row r="133" spans="1:21" ht="14.25" customHeight="1" x14ac:dyDescent="0.2">
      <c r="B133" s="129" t="s">
        <v>22</v>
      </c>
      <c r="C133" s="130"/>
      <c r="D133" s="130"/>
      <c r="E133" s="130"/>
      <c r="F133" s="130"/>
      <c r="G133" s="130"/>
      <c r="H133" s="130"/>
      <c r="I133" s="130"/>
      <c r="J133" s="130"/>
      <c r="K133" s="130"/>
      <c r="L133" s="131"/>
      <c r="M133" s="132">
        <f>'[1]VERİ GİRİŞİ'!F152</f>
        <v>0</v>
      </c>
      <c r="N133" s="133"/>
      <c r="O133" s="133"/>
      <c r="P133" s="133"/>
      <c r="Q133" s="133"/>
      <c r="R133" s="134"/>
      <c r="S133" s="39"/>
    </row>
    <row r="134" spans="1:21" ht="14.25" customHeight="1" x14ac:dyDescent="0.2">
      <c r="B134" s="129" t="s">
        <v>23</v>
      </c>
      <c r="C134" s="130"/>
      <c r="D134" s="130"/>
      <c r="E134" s="130"/>
      <c r="F134" s="130"/>
      <c r="G134" s="130"/>
      <c r="H134" s="130"/>
      <c r="I134" s="130"/>
      <c r="J134" s="130"/>
      <c r="K134" s="130"/>
      <c r="L134" s="131"/>
      <c r="M134" s="132" t="str">
        <f>'[1]VERİ GİRİŞİ'!F153</f>
        <v>Ek'te sunulmuştur</v>
      </c>
      <c r="N134" s="133"/>
      <c r="O134" s="133"/>
      <c r="P134" s="133"/>
      <c r="Q134" s="133"/>
      <c r="R134" s="134"/>
      <c r="S134" s="39"/>
    </row>
    <row r="135" spans="1:21" ht="14.25" customHeight="1" x14ac:dyDescent="0.2">
      <c r="B135" s="135" t="s">
        <v>24</v>
      </c>
      <c r="C135" s="136"/>
      <c r="D135" s="136"/>
      <c r="E135" s="136"/>
      <c r="F135" s="136"/>
      <c r="G135" s="136"/>
      <c r="H135" s="136"/>
      <c r="I135" s="136"/>
      <c r="J135" s="136"/>
      <c r="K135" s="136"/>
      <c r="L135" s="137"/>
      <c r="M135" s="138">
        <f>'[1]VERİ GİRİŞİ'!F154</f>
        <v>0</v>
      </c>
      <c r="N135" s="139"/>
      <c r="O135" s="139"/>
      <c r="P135" s="139"/>
      <c r="Q135" s="139"/>
      <c r="R135" s="140"/>
      <c r="S135" s="39"/>
    </row>
    <row r="136" spans="1:21" ht="6" customHeight="1" x14ac:dyDescent="0.2">
      <c r="B136" s="39"/>
      <c r="C136" s="39"/>
      <c r="D136" s="39"/>
      <c r="E136" s="39"/>
      <c r="F136" s="39"/>
      <c r="G136" s="39"/>
      <c r="H136" s="39"/>
      <c r="I136" s="22"/>
      <c r="J136" s="22"/>
      <c r="K136" s="22"/>
      <c r="L136" s="22"/>
      <c r="M136" s="22"/>
      <c r="N136" s="39"/>
      <c r="O136" s="39"/>
      <c r="P136" s="39"/>
      <c r="Q136" s="39"/>
      <c r="R136" s="39"/>
      <c r="S136" s="39"/>
    </row>
    <row r="137" spans="1:21" ht="45" customHeight="1" x14ac:dyDescent="0.2">
      <c r="B137" s="141" t="str">
        <f>CONCATENATE("         Yukarıda belirtilen ve  İdarenizce satın alınacak  olan malların / hizmetlerin  cinsi, özellikleri, miktarı ve diğer şartlarını    okudum. K D V  hariç  toplam ","............................",'[1]ÖDEME EMRİ'!BT4," ","bedelle vermeyi kabul ve taahhüt ediyorum / ediyoruz.")</f>
        <v xml:space="preserve">         Yukarıda belirtilen ve  İdarenizce satın alınacak  olan malların / hizmetlerin  cinsi, özellikleri, miktarı ve diğer şartlarını    okudum. K D V  hariç  toplam ............................TL, bedelle vermeyi kabul ve taahhüt ediyorum / ediyoruz.</v>
      </c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39"/>
    </row>
    <row r="138" spans="1:21" ht="1.5" customHeight="1" x14ac:dyDescent="0.2"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3"/>
      <c r="Q138" s="18"/>
      <c r="R138" s="18"/>
      <c r="S138" s="39"/>
    </row>
    <row r="139" spans="1:21" ht="1.5" customHeight="1" x14ac:dyDescent="0.2">
      <c r="A139" s="144"/>
      <c r="B139" s="145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6"/>
      <c r="P139" s="147"/>
      <c r="Q139" s="147"/>
      <c r="R139" s="147"/>
      <c r="S139" s="39"/>
    </row>
    <row r="140" spans="1:21" ht="3.75" customHeight="1" x14ac:dyDescent="0.2">
      <c r="B140" s="148"/>
      <c r="C140" s="148"/>
      <c r="D140" s="148"/>
      <c r="E140" s="148"/>
      <c r="F140" s="149"/>
      <c r="G140" s="149"/>
      <c r="H140" s="149"/>
      <c r="I140" s="150"/>
      <c r="J140" s="150"/>
      <c r="K140" s="150"/>
      <c r="L140" s="150"/>
      <c r="M140" s="22"/>
      <c r="N140" s="39"/>
      <c r="O140" s="39"/>
      <c r="P140" s="38"/>
      <c r="Q140" s="38"/>
      <c r="R140" s="38"/>
      <c r="S140" s="38"/>
      <c r="T140" s="151"/>
      <c r="U140" s="151"/>
    </row>
    <row r="141" spans="1:21" x14ac:dyDescent="0.2">
      <c r="B141" s="39"/>
      <c r="C141" s="39"/>
      <c r="D141" s="39"/>
      <c r="E141" s="39"/>
      <c r="F141" s="39"/>
      <c r="G141" s="39"/>
      <c r="H141" s="39"/>
      <c r="I141" s="22"/>
      <c r="J141" s="22"/>
      <c r="K141" s="22"/>
      <c r="L141" s="22"/>
      <c r="M141" s="22"/>
      <c r="N141" s="39"/>
      <c r="O141" s="152" t="s">
        <v>25</v>
      </c>
      <c r="P141" s="152"/>
      <c r="Q141" s="152"/>
      <c r="R141" s="152"/>
      <c r="S141" s="153"/>
      <c r="T141" s="154"/>
      <c r="U141" s="154"/>
    </row>
    <row r="142" spans="1:21" x14ac:dyDescent="0.2">
      <c r="B142" s="39"/>
      <c r="C142" s="39"/>
      <c r="D142" s="39"/>
      <c r="E142" s="39"/>
      <c r="F142" s="39"/>
      <c r="G142" s="39"/>
      <c r="H142" s="39"/>
      <c r="I142" s="22"/>
      <c r="J142" s="22"/>
      <c r="K142" s="22"/>
      <c r="L142" s="22"/>
      <c r="M142" s="22"/>
      <c r="N142" s="39"/>
      <c r="O142" s="155" t="s">
        <v>26</v>
      </c>
      <c r="P142" s="155"/>
      <c r="Q142" s="155"/>
      <c r="R142" s="155"/>
      <c r="S142" s="153"/>
      <c r="T142" s="154"/>
      <c r="U142" s="154"/>
    </row>
    <row r="143" spans="1:21" x14ac:dyDescent="0.2">
      <c r="B143" s="156"/>
      <c r="C143" s="156"/>
      <c r="D143" s="156"/>
      <c r="E143" s="156"/>
      <c r="F143" s="156"/>
      <c r="G143" s="156"/>
      <c r="H143" s="156"/>
      <c r="I143" s="22"/>
      <c r="J143" s="22"/>
      <c r="K143" s="22"/>
      <c r="L143" s="22"/>
      <c r="M143" s="22"/>
      <c r="N143" s="156"/>
      <c r="O143" s="152" t="s">
        <v>27</v>
      </c>
      <c r="P143" s="152"/>
      <c r="Q143" s="152"/>
      <c r="R143" s="152"/>
      <c r="S143" s="153"/>
      <c r="T143" s="154"/>
      <c r="U143" s="154"/>
    </row>
    <row r="144" spans="1:21" x14ac:dyDescent="0.2">
      <c r="B144" s="20" t="s">
        <v>28</v>
      </c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63"/>
      <c r="Q144" s="63"/>
      <c r="R144" s="63"/>
      <c r="S144" s="63"/>
      <c r="T144" s="154"/>
      <c r="U144" s="154"/>
    </row>
    <row r="145" spans="1:21" x14ac:dyDescent="0.2">
      <c r="B145" s="157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39"/>
      <c r="T145" s="154"/>
      <c r="U145" s="154"/>
    </row>
    <row r="146" spans="1:21" ht="12.75" customHeight="1" x14ac:dyDescent="0.2">
      <c r="B146" s="158"/>
      <c r="C146" s="158"/>
      <c r="D146" s="158"/>
      <c r="E146" s="158"/>
      <c r="F146" s="158"/>
      <c r="G146" s="158"/>
      <c r="H146" s="158"/>
      <c r="I146" s="158"/>
      <c r="J146" s="159"/>
      <c r="K146" s="159"/>
      <c r="L146" s="159"/>
      <c r="M146" s="160"/>
      <c r="N146" s="161"/>
      <c r="O146" s="161"/>
      <c r="P146" s="161"/>
      <c r="Q146" s="161"/>
      <c r="R146" s="161"/>
      <c r="S146" s="42"/>
      <c r="T146" s="154"/>
      <c r="U146" s="154"/>
    </row>
    <row r="147" spans="1:21" x14ac:dyDescent="0.2">
      <c r="B147" s="162"/>
      <c r="C147" s="162"/>
      <c r="D147" s="162"/>
      <c r="E147" s="162"/>
      <c r="F147" s="162"/>
      <c r="G147" s="162"/>
      <c r="H147" s="162"/>
      <c r="I147" s="163"/>
      <c r="J147" s="163"/>
      <c r="K147" s="163"/>
      <c r="L147" s="163"/>
      <c r="M147" s="163"/>
      <c r="N147" s="162"/>
      <c r="O147" s="162"/>
      <c r="P147" s="161"/>
      <c r="Q147" s="161"/>
      <c r="R147" s="161"/>
      <c r="S147" s="42"/>
      <c r="T147" s="154"/>
      <c r="U147" s="154"/>
    </row>
    <row r="148" spans="1:21" x14ac:dyDescent="0.2">
      <c r="B148" s="156"/>
      <c r="C148" s="156"/>
      <c r="D148" s="156"/>
      <c r="E148" s="156"/>
      <c r="F148" s="156"/>
      <c r="G148" s="156"/>
      <c r="H148" s="156"/>
      <c r="I148" s="22"/>
      <c r="J148" s="22"/>
      <c r="K148" s="22"/>
      <c r="L148" s="22"/>
      <c r="M148" s="22"/>
      <c r="N148" s="156"/>
      <c r="O148" s="39"/>
      <c r="P148" s="39"/>
      <c r="Q148" s="39"/>
      <c r="R148" s="39"/>
      <c r="S148" s="39"/>
      <c r="T148" s="154"/>
      <c r="U148" s="154"/>
    </row>
    <row r="149" spans="1:21" x14ac:dyDescent="0.2">
      <c r="B149" s="39"/>
      <c r="C149" s="39"/>
      <c r="D149" s="39"/>
      <c r="E149" s="39"/>
      <c r="F149" s="39"/>
      <c r="G149" s="39"/>
      <c r="H149" s="39"/>
      <c r="I149" s="22"/>
      <c r="J149" s="22"/>
      <c r="K149" s="22"/>
      <c r="L149" s="22"/>
      <c r="M149" s="22"/>
      <c r="N149" s="39"/>
      <c r="O149" s="39"/>
      <c r="P149" s="39"/>
      <c r="Q149" s="39"/>
      <c r="R149" s="39"/>
      <c r="S149" s="39"/>
      <c r="T149" s="154"/>
      <c r="U149" s="154"/>
    </row>
    <row r="150" spans="1:21" x14ac:dyDescent="0.2">
      <c r="B150" s="164"/>
      <c r="C150" s="164"/>
      <c r="D150" s="164"/>
      <c r="E150" s="165"/>
      <c r="F150" s="165"/>
      <c r="G150" s="165"/>
      <c r="H150" s="165"/>
      <c r="I150" s="166"/>
      <c r="J150" s="166"/>
      <c r="K150" s="166"/>
      <c r="L150" s="166"/>
      <c r="M150" s="166"/>
      <c r="N150" s="167"/>
      <c r="O150" s="168"/>
      <c r="P150" s="167"/>
      <c r="Q150" s="167"/>
      <c r="R150" s="167"/>
      <c r="S150" s="167"/>
      <c r="T150" s="154"/>
      <c r="U150" s="154"/>
    </row>
    <row r="151" spans="1:21" x14ac:dyDescent="0.2">
      <c r="B151" s="165"/>
      <c r="C151" s="165"/>
      <c r="D151" s="165"/>
      <c r="E151" s="165"/>
      <c r="F151" s="165"/>
      <c r="G151" s="165"/>
      <c r="H151" s="165"/>
      <c r="I151" s="164"/>
      <c r="J151" s="164"/>
      <c r="K151" s="164"/>
      <c r="L151" s="164"/>
      <c r="M151" s="164"/>
      <c r="N151" s="165"/>
      <c r="O151" s="169"/>
      <c r="P151" s="169"/>
      <c r="Q151" s="169"/>
      <c r="R151" s="169"/>
      <c r="S151" s="165"/>
      <c r="T151" s="154"/>
      <c r="U151" s="154"/>
    </row>
    <row r="152" spans="1:21" x14ac:dyDescent="0.2">
      <c r="B152" s="165"/>
      <c r="C152" s="165"/>
      <c r="D152" s="165"/>
      <c r="E152" s="165"/>
      <c r="F152" s="165"/>
      <c r="G152" s="165"/>
      <c r="H152" s="165"/>
      <c r="I152" s="164"/>
      <c r="J152" s="164"/>
      <c r="K152" s="164"/>
      <c r="L152" s="164"/>
      <c r="M152" s="164"/>
      <c r="N152" s="165"/>
      <c r="O152" s="165"/>
      <c r="P152" s="165"/>
      <c r="Q152" s="165"/>
      <c r="R152" s="165"/>
      <c r="S152" s="165"/>
      <c r="T152" s="154"/>
      <c r="U152" s="154"/>
    </row>
    <row r="153" spans="1:21" x14ac:dyDescent="0.2">
      <c r="B153" s="165"/>
      <c r="C153" s="165"/>
      <c r="D153" s="165"/>
      <c r="E153" s="165"/>
      <c r="F153" s="165"/>
      <c r="G153" s="165"/>
      <c r="H153" s="165"/>
      <c r="I153" s="164"/>
      <c r="J153" s="164"/>
      <c r="K153" s="164"/>
      <c r="L153" s="164"/>
      <c r="M153" s="164"/>
      <c r="N153" s="165"/>
      <c r="O153" s="165"/>
      <c r="P153" s="170"/>
      <c r="Q153" s="170"/>
      <c r="R153" s="170"/>
      <c r="S153" s="170"/>
      <c r="T153" s="154"/>
      <c r="U153" s="154"/>
    </row>
    <row r="154" spans="1:21" x14ac:dyDescent="0.2">
      <c r="B154" s="165"/>
      <c r="C154" s="165"/>
      <c r="D154" s="165"/>
      <c r="E154" s="165"/>
      <c r="F154" s="165"/>
      <c r="G154" s="165"/>
      <c r="H154" s="165"/>
      <c r="I154" s="164"/>
      <c r="J154" s="164"/>
      <c r="K154" s="164"/>
      <c r="L154" s="164"/>
      <c r="M154" s="164"/>
      <c r="N154" s="165"/>
      <c r="O154" s="165"/>
      <c r="P154" s="165"/>
      <c r="Q154" s="165"/>
      <c r="R154" s="165"/>
      <c r="S154" s="165"/>
      <c r="T154" s="154"/>
      <c r="U154" s="154"/>
    </row>
    <row r="155" spans="1:21" x14ac:dyDescent="0.2">
      <c r="B155" s="165"/>
      <c r="C155" s="165"/>
      <c r="D155" s="165"/>
      <c r="E155" s="165"/>
      <c r="F155" s="165"/>
      <c r="G155" s="165"/>
      <c r="H155" s="165"/>
      <c r="I155" s="164"/>
      <c r="J155" s="164"/>
      <c r="K155" s="164"/>
      <c r="L155" s="164"/>
      <c r="M155" s="164"/>
      <c r="N155" s="165"/>
      <c r="O155" s="165"/>
      <c r="P155" s="165"/>
      <c r="Q155" s="165"/>
      <c r="R155" s="165"/>
      <c r="S155" s="165"/>
      <c r="T155" s="154"/>
      <c r="U155" s="154"/>
    </row>
    <row r="156" spans="1:21" x14ac:dyDescent="0.2">
      <c r="A156" s="171"/>
      <c r="B156" s="172"/>
      <c r="C156" s="172"/>
      <c r="D156" s="172"/>
      <c r="E156" s="172"/>
      <c r="F156" s="172"/>
      <c r="G156" s="172"/>
      <c r="H156" s="172"/>
      <c r="I156" s="173"/>
      <c r="J156" s="173"/>
      <c r="K156" s="173"/>
      <c r="L156" s="173"/>
      <c r="M156" s="173"/>
      <c r="N156" s="172"/>
      <c r="O156" s="172"/>
      <c r="P156" s="172"/>
      <c r="Q156" s="172"/>
      <c r="R156" s="172"/>
      <c r="S156" s="172"/>
      <c r="T156" s="154"/>
      <c r="U156" s="154"/>
    </row>
    <row r="157" spans="1:21" x14ac:dyDescent="0.2">
      <c r="A157" s="171"/>
      <c r="B157" s="172"/>
      <c r="C157" s="172"/>
      <c r="D157" s="172"/>
      <c r="E157" s="172"/>
      <c r="F157" s="172"/>
      <c r="G157" s="172"/>
      <c r="H157" s="172"/>
      <c r="I157" s="173"/>
      <c r="J157" s="173"/>
      <c r="K157" s="173"/>
      <c r="L157" s="173"/>
      <c r="M157" s="173"/>
      <c r="N157" s="172"/>
      <c r="O157" s="172"/>
      <c r="P157" s="172"/>
      <c r="Q157" s="172"/>
      <c r="R157" s="172"/>
      <c r="S157" s="172"/>
      <c r="T157" s="12"/>
      <c r="U157" s="12"/>
    </row>
    <row r="158" spans="1:21" x14ac:dyDescent="0.2">
      <c r="A158" s="171"/>
      <c r="B158" s="172"/>
      <c r="C158" s="172"/>
      <c r="D158" s="172"/>
      <c r="E158" s="172"/>
      <c r="F158" s="172"/>
      <c r="G158" s="172"/>
      <c r="H158" s="172"/>
      <c r="I158" s="173"/>
      <c r="J158" s="173"/>
      <c r="K158" s="173"/>
      <c r="L158" s="173"/>
      <c r="M158" s="173"/>
      <c r="N158" s="172"/>
      <c r="O158" s="172"/>
      <c r="P158" s="172"/>
      <c r="Q158" s="172"/>
      <c r="R158" s="172"/>
      <c r="S158" s="172"/>
      <c r="T158" s="12"/>
      <c r="U158" s="12"/>
    </row>
    <row r="159" spans="1:21" x14ac:dyDescent="0.2">
      <c r="A159" s="171"/>
      <c r="B159" s="172"/>
      <c r="C159" s="172"/>
      <c r="D159" s="172"/>
      <c r="E159" s="172"/>
      <c r="F159" s="172"/>
      <c r="G159" s="172"/>
      <c r="H159" s="172"/>
      <c r="I159" s="173"/>
      <c r="J159" s="173"/>
      <c r="K159" s="173"/>
      <c r="L159" s="173"/>
      <c r="M159" s="173"/>
      <c r="N159" s="172"/>
      <c r="O159" s="172"/>
      <c r="P159" s="172"/>
      <c r="Q159" s="172"/>
      <c r="R159" s="172"/>
      <c r="S159" s="172"/>
      <c r="T159" s="12"/>
      <c r="U159" s="12"/>
    </row>
    <row r="160" spans="1:21" x14ac:dyDescent="0.2">
      <c r="A160" s="171"/>
      <c r="B160" s="172"/>
      <c r="C160" s="172"/>
      <c r="D160" s="172"/>
      <c r="E160" s="172"/>
      <c r="F160" s="172"/>
      <c r="G160" s="172"/>
      <c r="H160" s="172"/>
      <c r="I160" s="173"/>
      <c r="J160" s="173"/>
      <c r="K160" s="173"/>
      <c r="L160" s="173"/>
      <c r="M160" s="173"/>
      <c r="N160" s="172"/>
      <c r="O160" s="172"/>
      <c r="P160" s="172"/>
      <c r="Q160" s="172"/>
      <c r="R160" s="172"/>
      <c r="S160" s="172"/>
      <c r="T160" s="12"/>
      <c r="U160" s="12"/>
    </row>
    <row r="161" spans="1:21" x14ac:dyDescent="0.2">
      <c r="A161" s="171"/>
      <c r="B161" s="172"/>
      <c r="C161" s="172"/>
      <c r="D161" s="172"/>
      <c r="E161" s="172"/>
      <c r="F161" s="172"/>
      <c r="G161" s="172"/>
      <c r="H161" s="172"/>
      <c r="I161" s="173"/>
      <c r="J161" s="173"/>
      <c r="K161" s="173"/>
      <c r="L161" s="173"/>
      <c r="M161" s="173"/>
      <c r="N161" s="172"/>
      <c r="O161" s="172"/>
      <c r="P161" s="172"/>
      <c r="Q161" s="172"/>
      <c r="R161" s="172"/>
      <c r="S161" s="172"/>
      <c r="T161" s="12"/>
      <c r="U161" s="12"/>
    </row>
    <row r="162" spans="1:21" x14ac:dyDescent="0.2">
      <c r="A162" s="171"/>
      <c r="B162" s="172"/>
      <c r="C162" s="172"/>
      <c r="D162" s="172"/>
      <c r="E162" s="172"/>
      <c r="F162" s="172"/>
      <c r="G162" s="172"/>
      <c r="H162" s="172"/>
      <c r="I162" s="173"/>
      <c r="J162" s="173"/>
      <c r="K162" s="173"/>
      <c r="L162" s="173"/>
      <c r="M162" s="173"/>
      <c r="N162" s="172"/>
      <c r="O162" s="172"/>
      <c r="P162" s="172"/>
      <c r="Q162" s="172"/>
      <c r="R162" s="172"/>
      <c r="S162" s="172"/>
      <c r="T162" s="12"/>
      <c r="U162" s="12"/>
    </row>
    <row r="163" spans="1:21" x14ac:dyDescent="0.2">
      <c r="A163" s="171"/>
      <c r="B163" s="172"/>
      <c r="C163" s="172"/>
      <c r="D163" s="172"/>
      <c r="E163" s="172"/>
      <c r="F163" s="172"/>
      <c r="G163" s="172"/>
      <c r="H163" s="172"/>
      <c r="I163" s="173"/>
      <c r="J163" s="173"/>
      <c r="K163" s="173"/>
      <c r="L163" s="173"/>
      <c r="M163" s="173"/>
      <c r="N163" s="172"/>
      <c r="O163" s="172"/>
      <c r="P163" s="172"/>
      <c r="Q163" s="172"/>
      <c r="R163" s="172"/>
      <c r="S163" s="172"/>
      <c r="T163" s="12"/>
      <c r="U163" s="12"/>
    </row>
    <row r="164" spans="1:21" x14ac:dyDescent="0.2">
      <c r="A164" s="171"/>
      <c r="B164" s="172"/>
      <c r="C164" s="172"/>
      <c r="D164" s="172"/>
      <c r="E164" s="172"/>
      <c r="F164" s="172"/>
      <c r="G164" s="172"/>
      <c r="H164" s="172"/>
      <c r="I164" s="173"/>
      <c r="J164" s="173"/>
      <c r="K164" s="173"/>
      <c r="L164" s="173"/>
      <c r="M164" s="173"/>
      <c r="N164" s="172"/>
      <c r="O164" s="172"/>
      <c r="P164" s="172"/>
      <c r="Q164" s="172"/>
      <c r="R164" s="172"/>
      <c r="S164" s="172"/>
      <c r="T164" s="12"/>
      <c r="U164" s="12"/>
    </row>
    <row r="165" spans="1:21" x14ac:dyDescent="0.2">
      <c r="A165" s="171"/>
      <c r="B165" s="172"/>
      <c r="C165" s="172"/>
      <c r="D165" s="172"/>
      <c r="E165" s="172"/>
      <c r="F165" s="172"/>
      <c r="G165" s="172"/>
      <c r="H165" s="172"/>
      <c r="I165" s="173"/>
      <c r="J165" s="173"/>
      <c r="K165" s="173"/>
      <c r="L165" s="173"/>
      <c r="M165" s="173"/>
      <c r="N165" s="172"/>
      <c r="O165" s="172"/>
      <c r="P165" s="172"/>
      <c r="Q165" s="172"/>
      <c r="R165" s="172"/>
      <c r="S165" s="172"/>
      <c r="T165" s="12"/>
      <c r="U165" s="12"/>
    </row>
    <row r="166" spans="1:21" x14ac:dyDescent="0.2">
      <c r="A166" s="171"/>
      <c r="B166" s="172"/>
      <c r="C166" s="172"/>
      <c r="D166" s="172"/>
      <c r="E166" s="172"/>
      <c r="F166" s="172"/>
      <c r="G166" s="172"/>
      <c r="H166" s="172"/>
      <c r="I166" s="173"/>
      <c r="J166" s="173"/>
      <c r="K166" s="173"/>
      <c r="L166" s="173"/>
      <c r="M166" s="173"/>
      <c r="N166" s="172"/>
      <c r="O166" s="172"/>
      <c r="P166" s="172"/>
      <c r="Q166" s="172"/>
      <c r="R166" s="172"/>
      <c r="S166" s="172"/>
      <c r="T166" s="12"/>
      <c r="U166" s="12"/>
    </row>
    <row r="167" spans="1:21" x14ac:dyDescent="0.2">
      <c r="A167" s="171"/>
      <c r="B167" s="172"/>
      <c r="C167" s="172"/>
      <c r="D167" s="172"/>
      <c r="E167" s="172"/>
      <c r="F167" s="172"/>
      <c r="G167" s="172"/>
      <c r="H167" s="172"/>
      <c r="I167" s="173"/>
      <c r="J167" s="173"/>
      <c r="K167" s="173"/>
      <c r="L167" s="173"/>
      <c r="M167" s="173"/>
      <c r="N167" s="172"/>
      <c r="O167" s="172"/>
      <c r="P167" s="172"/>
      <c r="Q167" s="172"/>
      <c r="R167" s="172"/>
      <c r="S167" s="172"/>
      <c r="T167" s="12"/>
      <c r="U167" s="12"/>
    </row>
    <row r="168" spans="1:21" x14ac:dyDescent="0.2">
      <c r="A168" s="171"/>
      <c r="B168" s="172"/>
      <c r="C168" s="172"/>
      <c r="D168" s="172"/>
      <c r="E168" s="172"/>
      <c r="F168" s="172"/>
      <c r="G168" s="172"/>
      <c r="H168" s="172"/>
      <c r="I168" s="173"/>
      <c r="J168" s="173"/>
      <c r="K168" s="173"/>
      <c r="L168" s="173"/>
      <c r="M168" s="173"/>
      <c r="N168" s="172"/>
      <c r="O168" s="172"/>
      <c r="P168" s="172"/>
      <c r="Q168" s="172"/>
      <c r="R168" s="172"/>
      <c r="S168" s="172"/>
      <c r="T168" s="12"/>
      <c r="U168" s="12"/>
    </row>
    <row r="169" spans="1:21" x14ac:dyDescent="0.2">
      <c r="A169" s="171"/>
      <c r="B169" s="172"/>
      <c r="C169" s="172"/>
      <c r="D169" s="172"/>
      <c r="E169" s="172"/>
      <c r="F169" s="172"/>
      <c r="G169" s="172"/>
      <c r="H169" s="172"/>
      <c r="I169" s="173"/>
      <c r="J169" s="173"/>
      <c r="K169" s="173"/>
      <c r="L169" s="173"/>
      <c r="M169" s="173"/>
      <c r="N169" s="172"/>
      <c r="O169" s="172"/>
      <c r="P169" s="172"/>
      <c r="Q169" s="172"/>
      <c r="R169" s="172"/>
      <c r="S169" s="172"/>
      <c r="T169" s="12"/>
      <c r="U169" s="12"/>
    </row>
    <row r="170" spans="1:21" x14ac:dyDescent="0.2">
      <c r="A170" s="171"/>
      <c r="B170" s="172"/>
      <c r="C170" s="172"/>
      <c r="D170" s="172"/>
      <c r="E170" s="172"/>
      <c r="F170" s="172"/>
      <c r="G170" s="172"/>
      <c r="H170" s="172"/>
      <c r="I170" s="173"/>
      <c r="J170" s="173"/>
      <c r="K170" s="173"/>
      <c r="L170" s="173"/>
      <c r="M170" s="173"/>
      <c r="N170" s="172"/>
      <c r="O170" s="172"/>
      <c r="P170" s="172"/>
      <c r="Q170" s="172"/>
      <c r="R170" s="172"/>
      <c r="S170" s="172"/>
      <c r="T170" s="12"/>
      <c r="U170" s="12"/>
    </row>
    <row r="171" spans="1:21" x14ac:dyDescent="0.2">
      <c r="A171" s="171"/>
      <c r="B171" s="172"/>
      <c r="C171" s="172"/>
      <c r="D171" s="172"/>
      <c r="E171" s="172"/>
      <c r="F171" s="172"/>
      <c r="G171" s="172"/>
      <c r="H171" s="172"/>
      <c r="I171" s="173"/>
      <c r="J171" s="173"/>
      <c r="K171" s="173"/>
      <c r="L171" s="173"/>
      <c r="M171" s="173"/>
      <c r="N171" s="172"/>
      <c r="O171" s="172"/>
      <c r="P171" s="172"/>
      <c r="Q171" s="172"/>
      <c r="R171" s="172"/>
      <c r="S171" s="172"/>
      <c r="T171" s="12"/>
      <c r="U171" s="12"/>
    </row>
    <row r="172" spans="1:21" x14ac:dyDescent="0.2">
      <c r="A172" s="171"/>
      <c r="B172" s="172"/>
      <c r="C172" s="172"/>
      <c r="D172" s="172"/>
      <c r="E172" s="172"/>
      <c r="F172" s="172"/>
      <c r="G172" s="172"/>
      <c r="H172" s="172"/>
      <c r="I172" s="173"/>
      <c r="J172" s="173"/>
      <c r="K172" s="173"/>
      <c r="L172" s="173"/>
      <c r="M172" s="173"/>
      <c r="N172" s="172"/>
      <c r="O172" s="172"/>
      <c r="P172" s="172"/>
      <c r="Q172" s="172"/>
      <c r="R172" s="172"/>
      <c r="S172" s="172"/>
      <c r="T172" s="12"/>
      <c r="U172" s="12"/>
    </row>
    <row r="173" spans="1:21" x14ac:dyDescent="0.2">
      <c r="A173" s="171"/>
      <c r="B173" s="172"/>
      <c r="C173" s="172"/>
      <c r="D173" s="172"/>
      <c r="E173" s="172"/>
      <c r="F173" s="172"/>
      <c r="G173" s="172"/>
      <c r="H173" s="172"/>
      <c r="I173" s="173"/>
      <c r="J173" s="173"/>
      <c r="K173" s="173"/>
      <c r="L173" s="173"/>
      <c r="M173" s="173"/>
      <c r="N173" s="172"/>
      <c r="O173" s="172"/>
      <c r="P173" s="172"/>
      <c r="Q173" s="172"/>
      <c r="R173" s="172"/>
      <c r="S173" s="172"/>
      <c r="T173" s="12"/>
      <c r="U173" s="12"/>
    </row>
    <row r="174" spans="1:21" x14ac:dyDescent="0.2">
      <c r="A174" s="171"/>
      <c r="B174" s="172"/>
      <c r="C174" s="172"/>
      <c r="D174" s="172"/>
      <c r="E174" s="172"/>
      <c r="F174" s="172"/>
      <c r="G174" s="172"/>
      <c r="H174" s="172"/>
      <c r="I174" s="173"/>
      <c r="J174" s="173"/>
      <c r="K174" s="173"/>
      <c r="L174" s="173"/>
      <c r="M174" s="173"/>
      <c r="N174" s="172"/>
      <c r="O174" s="172"/>
      <c r="P174" s="172"/>
      <c r="Q174" s="172"/>
      <c r="R174" s="172"/>
      <c r="S174" s="172"/>
      <c r="T174" s="12"/>
      <c r="U174" s="12"/>
    </row>
    <row r="175" spans="1:21" x14ac:dyDescent="0.2">
      <c r="A175" s="171"/>
      <c r="B175" s="172"/>
      <c r="C175" s="172"/>
      <c r="D175" s="172"/>
      <c r="E175" s="172"/>
      <c r="F175" s="172"/>
      <c r="G175" s="172"/>
      <c r="H175" s="172"/>
      <c r="I175" s="173"/>
      <c r="J175" s="173"/>
      <c r="K175" s="173"/>
      <c r="L175" s="173"/>
      <c r="M175" s="173"/>
      <c r="N175" s="172"/>
      <c r="O175" s="172"/>
      <c r="P175" s="172"/>
      <c r="Q175" s="172"/>
      <c r="R175" s="172"/>
      <c r="S175" s="172"/>
      <c r="T175" s="12"/>
      <c r="U175" s="12"/>
    </row>
    <row r="176" spans="1:21" x14ac:dyDescent="0.2">
      <c r="A176" s="171"/>
      <c r="B176" s="172"/>
      <c r="C176" s="172"/>
      <c r="D176" s="172"/>
      <c r="E176" s="172"/>
      <c r="F176" s="172"/>
      <c r="G176" s="172"/>
      <c r="H176" s="172"/>
      <c r="I176" s="173"/>
      <c r="J176" s="173"/>
      <c r="K176" s="173"/>
      <c r="L176" s="173"/>
      <c r="M176" s="173"/>
      <c r="N176" s="172"/>
      <c r="O176" s="172"/>
      <c r="P176" s="172"/>
      <c r="Q176" s="172"/>
      <c r="R176" s="172"/>
      <c r="S176" s="172"/>
      <c r="T176" s="12"/>
      <c r="U176" s="12"/>
    </row>
    <row r="177" spans="1:21" x14ac:dyDescent="0.2">
      <c r="A177" s="171"/>
      <c r="B177" s="172"/>
      <c r="C177" s="172"/>
      <c r="D177" s="172"/>
      <c r="E177" s="172"/>
      <c r="F177" s="172"/>
      <c r="G177" s="172"/>
      <c r="H177" s="172"/>
      <c r="I177" s="173"/>
      <c r="J177" s="173"/>
      <c r="K177" s="173"/>
      <c r="L177" s="173"/>
      <c r="M177" s="173"/>
      <c r="N177" s="172"/>
      <c r="O177" s="172"/>
      <c r="P177" s="172"/>
      <c r="Q177" s="172"/>
      <c r="R177" s="172"/>
      <c r="S177" s="172"/>
      <c r="T177" s="12"/>
      <c r="U177" s="12"/>
    </row>
    <row r="178" spans="1:21" x14ac:dyDescent="0.2">
      <c r="A178" s="171"/>
      <c r="B178" s="172"/>
      <c r="C178" s="172"/>
      <c r="D178" s="172"/>
      <c r="E178" s="172"/>
      <c r="F178" s="172"/>
      <c r="G178" s="172"/>
      <c r="H178" s="172"/>
      <c r="I178" s="173"/>
      <c r="J178" s="173"/>
      <c r="K178" s="173"/>
      <c r="L178" s="173"/>
      <c r="M178" s="173"/>
      <c r="N178" s="172"/>
      <c r="O178" s="172"/>
      <c r="P178" s="172"/>
      <c r="Q178" s="172"/>
      <c r="R178" s="172"/>
      <c r="S178" s="172"/>
      <c r="T178" s="12"/>
      <c r="U178" s="12"/>
    </row>
    <row r="179" spans="1:21" x14ac:dyDescent="0.2">
      <c r="A179" s="171"/>
      <c r="B179" s="172"/>
      <c r="C179" s="172"/>
      <c r="D179" s="172"/>
      <c r="E179" s="172"/>
      <c r="F179" s="172"/>
      <c r="G179" s="172"/>
      <c r="H179" s="172"/>
      <c r="I179" s="173"/>
      <c r="J179" s="173"/>
      <c r="K179" s="173"/>
      <c r="L179" s="173"/>
      <c r="M179" s="173"/>
      <c r="N179" s="172"/>
      <c r="O179" s="172"/>
      <c r="P179" s="172"/>
      <c r="Q179" s="172"/>
      <c r="R179" s="172"/>
      <c r="S179" s="172"/>
      <c r="T179" s="12"/>
      <c r="U179" s="12"/>
    </row>
    <row r="180" spans="1:21" x14ac:dyDescent="0.2">
      <c r="A180" s="171"/>
      <c r="B180" s="172"/>
      <c r="C180" s="172"/>
      <c r="D180" s="172"/>
      <c r="E180" s="172"/>
      <c r="F180" s="172"/>
      <c r="G180" s="172"/>
      <c r="H180" s="172"/>
      <c r="I180" s="173"/>
      <c r="J180" s="173"/>
      <c r="K180" s="173"/>
      <c r="L180" s="173"/>
      <c r="M180" s="173"/>
      <c r="N180" s="172"/>
      <c r="O180" s="172"/>
      <c r="P180" s="172"/>
      <c r="Q180" s="172"/>
      <c r="R180" s="172"/>
      <c r="S180" s="172"/>
      <c r="T180" s="12"/>
      <c r="U180" s="12"/>
    </row>
    <row r="181" spans="1:21" x14ac:dyDescent="0.2">
      <c r="A181" s="171"/>
      <c r="B181" s="172"/>
      <c r="C181" s="172"/>
      <c r="D181" s="172"/>
      <c r="E181" s="172"/>
      <c r="F181" s="172"/>
      <c r="G181" s="172"/>
      <c r="H181" s="172"/>
      <c r="I181" s="173"/>
      <c r="J181" s="173"/>
      <c r="K181" s="173"/>
      <c r="L181" s="173"/>
      <c r="M181" s="173"/>
      <c r="N181" s="172"/>
      <c r="O181" s="172"/>
      <c r="P181" s="172"/>
      <c r="Q181" s="172"/>
      <c r="R181" s="172"/>
      <c r="S181" s="172"/>
      <c r="T181" s="12"/>
      <c r="U181" s="12"/>
    </row>
    <row r="182" spans="1:21" x14ac:dyDescent="0.2">
      <c r="A182" s="171"/>
      <c r="B182" s="172"/>
      <c r="C182" s="172"/>
      <c r="D182" s="172"/>
      <c r="E182" s="172"/>
      <c r="F182" s="172"/>
      <c r="G182" s="172"/>
      <c r="H182" s="172"/>
      <c r="I182" s="173"/>
      <c r="J182" s="173"/>
      <c r="K182" s="173"/>
      <c r="L182" s="173"/>
      <c r="M182" s="173"/>
      <c r="N182" s="172"/>
      <c r="O182" s="172"/>
      <c r="P182" s="172"/>
      <c r="Q182" s="172"/>
      <c r="R182" s="172"/>
      <c r="S182" s="172"/>
      <c r="T182" s="12"/>
      <c r="U182" s="12"/>
    </row>
    <row r="183" spans="1:21" x14ac:dyDescent="0.2">
      <c r="A183" s="171"/>
      <c r="B183" s="172"/>
      <c r="C183" s="172"/>
      <c r="D183" s="172"/>
      <c r="E183" s="172"/>
      <c r="F183" s="172"/>
      <c r="G183" s="172"/>
      <c r="H183" s="172"/>
      <c r="I183" s="173"/>
      <c r="J183" s="173"/>
      <c r="K183" s="173"/>
      <c r="L183" s="173"/>
      <c r="M183" s="173"/>
      <c r="N183" s="172"/>
      <c r="O183" s="172"/>
      <c r="P183" s="172"/>
      <c r="Q183" s="172"/>
      <c r="R183" s="172"/>
      <c r="S183" s="172"/>
      <c r="T183" s="12"/>
      <c r="U183" s="12"/>
    </row>
    <row r="184" spans="1:21" x14ac:dyDescent="0.2">
      <c r="A184" s="171"/>
      <c r="B184" s="172"/>
      <c r="C184" s="172"/>
      <c r="D184" s="172"/>
      <c r="E184" s="172"/>
      <c r="F184" s="172"/>
      <c r="G184" s="172"/>
      <c r="H184" s="172"/>
      <c r="I184" s="173"/>
      <c r="J184" s="173"/>
      <c r="K184" s="173"/>
      <c r="L184" s="173"/>
      <c r="M184" s="173"/>
      <c r="N184" s="172"/>
      <c r="O184" s="172"/>
      <c r="P184" s="172"/>
      <c r="Q184" s="172"/>
      <c r="R184" s="172"/>
      <c r="S184" s="172"/>
      <c r="T184" s="12"/>
      <c r="U184" s="12"/>
    </row>
    <row r="185" spans="1:21" x14ac:dyDescent="0.2">
      <c r="A185" s="171"/>
      <c r="B185" s="172"/>
      <c r="C185" s="172"/>
      <c r="D185" s="172"/>
      <c r="E185" s="172"/>
      <c r="F185" s="172"/>
      <c r="G185" s="172"/>
      <c r="H185" s="172"/>
      <c r="I185" s="173"/>
      <c r="J185" s="173"/>
      <c r="K185" s="173"/>
      <c r="L185" s="173"/>
      <c r="M185" s="173"/>
      <c r="N185" s="172"/>
      <c r="O185" s="172"/>
      <c r="P185" s="172"/>
      <c r="Q185" s="172"/>
      <c r="R185" s="172"/>
      <c r="S185" s="172"/>
      <c r="T185" s="12"/>
      <c r="U185" s="12"/>
    </row>
    <row r="186" spans="1:21" x14ac:dyDescent="0.2">
      <c r="A186" s="171"/>
      <c r="B186" s="172"/>
      <c r="C186" s="172"/>
      <c r="D186" s="172"/>
      <c r="E186" s="172"/>
      <c r="F186" s="172"/>
      <c r="G186" s="172"/>
      <c r="H186" s="172"/>
      <c r="I186" s="173"/>
      <c r="J186" s="173"/>
      <c r="K186" s="173"/>
      <c r="L186" s="173"/>
      <c r="M186" s="173"/>
      <c r="N186" s="172"/>
      <c r="O186" s="172"/>
      <c r="P186" s="172"/>
      <c r="Q186" s="172"/>
      <c r="R186" s="172"/>
      <c r="S186" s="172"/>
      <c r="T186" s="12"/>
      <c r="U186" s="12"/>
    </row>
    <row r="187" spans="1:21" x14ac:dyDescent="0.2">
      <c r="A187" s="171"/>
      <c r="B187" s="172"/>
      <c r="C187" s="172"/>
      <c r="D187" s="172"/>
      <c r="E187" s="172"/>
      <c r="F187" s="172"/>
      <c r="G187" s="172"/>
      <c r="H187" s="172"/>
      <c r="I187" s="173"/>
      <c r="J187" s="173"/>
      <c r="K187" s="173"/>
      <c r="L187" s="173"/>
      <c r="M187" s="173"/>
      <c r="N187" s="172"/>
      <c r="O187" s="172"/>
      <c r="P187" s="172"/>
      <c r="Q187" s="172"/>
      <c r="R187" s="172"/>
      <c r="S187" s="172"/>
      <c r="T187" s="12"/>
      <c r="U187" s="12"/>
    </row>
    <row r="188" spans="1:21" x14ac:dyDescent="0.2">
      <c r="A188" s="171"/>
      <c r="B188" s="172"/>
      <c r="C188" s="172"/>
      <c r="D188" s="172"/>
      <c r="E188" s="172"/>
      <c r="F188" s="172"/>
      <c r="G188" s="172"/>
      <c r="H188" s="172"/>
      <c r="I188" s="173"/>
      <c r="J188" s="173"/>
      <c r="K188" s="173"/>
      <c r="L188" s="173"/>
      <c r="M188" s="173"/>
      <c r="N188" s="172"/>
      <c r="O188" s="172"/>
      <c r="P188" s="172"/>
      <c r="Q188" s="172"/>
      <c r="R188" s="172"/>
      <c r="S188" s="172"/>
      <c r="T188" s="12"/>
      <c r="U188" s="12"/>
    </row>
    <row r="189" spans="1:21" x14ac:dyDescent="0.2">
      <c r="A189" s="171"/>
      <c r="B189" s="172"/>
      <c r="C189" s="172"/>
      <c r="D189" s="172"/>
      <c r="E189" s="172"/>
      <c r="F189" s="172"/>
      <c r="G189" s="172"/>
      <c r="H189" s="172"/>
      <c r="I189" s="173"/>
      <c r="J189" s="173"/>
      <c r="K189" s="173"/>
      <c r="L189" s="173"/>
      <c r="M189" s="173"/>
      <c r="N189" s="172"/>
      <c r="O189" s="172"/>
      <c r="P189" s="172"/>
      <c r="Q189" s="172"/>
      <c r="R189" s="172"/>
      <c r="S189" s="172"/>
      <c r="T189" s="12"/>
      <c r="U189" s="12"/>
    </row>
    <row r="190" spans="1:21" x14ac:dyDescent="0.2">
      <c r="A190" s="171"/>
      <c r="B190" s="172"/>
      <c r="C190" s="172"/>
      <c r="D190" s="172"/>
      <c r="E190" s="172"/>
      <c r="F190" s="172"/>
      <c r="G190" s="172"/>
      <c r="H190" s="172"/>
      <c r="I190" s="173"/>
      <c r="J190" s="173"/>
      <c r="K190" s="173"/>
      <c r="L190" s="173"/>
      <c r="M190" s="173"/>
      <c r="N190" s="172"/>
      <c r="O190" s="172"/>
      <c r="P190" s="172"/>
      <c r="Q190" s="172"/>
      <c r="R190" s="172"/>
      <c r="S190" s="172"/>
      <c r="T190" s="12"/>
      <c r="U190" s="12"/>
    </row>
    <row r="191" spans="1:21" x14ac:dyDescent="0.2">
      <c r="A191" s="171"/>
      <c r="B191" s="172"/>
      <c r="C191" s="172"/>
      <c r="D191" s="172"/>
      <c r="E191" s="172"/>
      <c r="F191" s="172"/>
      <c r="G191" s="172"/>
      <c r="H191" s="172"/>
      <c r="I191" s="173"/>
      <c r="J191" s="173"/>
      <c r="K191" s="173"/>
      <c r="L191" s="173"/>
      <c r="M191" s="173"/>
      <c r="N191" s="172"/>
      <c r="O191" s="172"/>
      <c r="P191" s="172"/>
      <c r="Q191" s="172"/>
      <c r="R191" s="172"/>
      <c r="S191" s="172"/>
      <c r="T191" s="12"/>
      <c r="U191" s="12"/>
    </row>
    <row r="192" spans="1:21" x14ac:dyDescent="0.2">
      <c r="A192" s="171"/>
      <c r="B192" s="172"/>
      <c r="C192" s="172"/>
      <c r="D192" s="172"/>
      <c r="E192" s="172"/>
      <c r="F192" s="172"/>
      <c r="G192" s="172"/>
      <c r="H192" s="172"/>
      <c r="I192" s="173"/>
      <c r="J192" s="173"/>
      <c r="K192" s="173"/>
      <c r="L192" s="173"/>
      <c r="M192" s="173"/>
      <c r="N192" s="172"/>
      <c r="O192" s="172"/>
      <c r="P192" s="172"/>
      <c r="Q192" s="172"/>
      <c r="R192" s="172"/>
      <c r="S192" s="172"/>
      <c r="T192" s="12"/>
      <c r="U192" s="12"/>
    </row>
    <row r="193" spans="1:21" x14ac:dyDescent="0.2">
      <c r="A193" s="171"/>
      <c r="B193" s="172"/>
      <c r="C193" s="172"/>
      <c r="D193" s="172"/>
      <c r="E193" s="172"/>
      <c r="F193" s="172"/>
      <c r="G193" s="172"/>
      <c r="H193" s="172"/>
      <c r="I193" s="173"/>
      <c r="J193" s="173"/>
      <c r="K193" s="173"/>
      <c r="L193" s="173"/>
      <c r="M193" s="173"/>
      <c r="N193" s="172"/>
      <c r="O193" s="172"/>
      <c r="P193" s="172"/>
      <c r="Q193" s="172"/>
      <c r="R193" s="172"/>
      <c r="S193" s="172"/>
      <c r="T193" s="12"/>
      <c r="U193" s="12"/>
    </row>
    <row r="194" spans="1:21" x14ac:dyDescent="0.2">
      <c r="A194" s="171"/>
      <c r="B194" s="172"/>
      <c r="C194" s="172"/>
      <c r="D194" s="172"/>
      <c r="E194" s="172"/>
      <c r="F194" s="172"/>
      <c r="G194" s="172"/>
      <c r="H194" s="172"/>
      <c r="I194" s="173"/>
      <c r="J194" s="173"/>
      <c r="K194" s="173"/>
      <c r="L194" s="173"/>
      <c r="M194" s="173"/>
      <c r="N194" s="172"/>
      <c r="O194" s="172"/>
      <c r="P194" s="172"/>
      <c r="Q194" s="172"/>
      <c r="R194" s="172"/>
      <c r="S194" s="172"/>
      <c r="T194" s="12"/>
      <c r="U194" s="12"/>
    </row>
    <row r="195" spans="1:21" x14ac:dyDescent="0.2">
      <c r="A195" s="171"/>
      <c r="B195" s="172"/>
      <c r="C195" s="172"/>
      <c r="D195" s="172"/>
      <c r="E195" s="172"/>
      <c r="F195" s="172"/>
      <c r="G195" s="172"/>
      <c r="H195" s="172"/>
      <c r="I195" s="173"/>
      <c r="J195" s="173"/>
      <c r="K195" s="173"/>
      <c r="L195" s="173"/>
      <c r="M195" s="173"/>
      <c r="N195" s="172"/>
      <c r="O195" s="172"/>
      <c r="P195" s="172"/>
      <c r="Q195" s="172"/>
      <c r="R195" s="172"/>
      <c r="S195" s="172"/>
      <c r="T195" s="12"/>
      <c r="U195" s="12"/>
    </row>
    <row r="196" spans="1:21" x14ac:dyDescent="0.2">
      <c r="A196" s="171"/>
      <c r="B196" s="172"/>
      <c r="C196" s="172"/>
      <c r="D196" s="172"/>
      <c r="E196" s="172"/>
      <c r="F196" s="172"/>
      <c r="G196" s="172"/>
      <c r="H196" s="172"/>
      <c r="I196" s="173"/>
      <c r="J196" s="173"/>
      <c r="K196" s="173"/>
      <c r="L196" s="173"/>
      <c r="M196" s="173"/>
      <c r="N196" s="172"/>
      <c r="O196" s="172"/>
      <c r="P196" s="172"/>
      <c r="Q196" s="172"/>
      <c r="R196" s="172"/>
      <c r="S196" s="172"/>
      <c r="T196" s="12"/>
      <c r="U196" s="12"/>
    </row>
    <row r="197" spans="1:21" x14ac:dyDescent="0.2">
      <c r="A197" s="171"/>
      <c r="B197" s="172"/>
      <c r="C197" s="172"/>
      <c r="D197" s="172"/>
      <c r="E197" s="172"/>
      <c r="F197" s="172"/>
      <c r="G197" s="172"/>
      <c r="H197" s="172"/>
      <c r="I197" s="173"/>
      <c r="J197" s="173"/>
      <c r="K197" s="173"/>
      <c r="L197" s="173"/>
      <c r="M197" s="173"/>
      <c r="N197" s="172"/>
      <c r="O197" s="172"/>
      <c r="P197" s="172"/>
      <c r="Q197" s="172"/>
      <c r="R197" s="172"/>
      <c r="S197" s="172"/>
      <c r="T197" s="12"/>
      <c r="U197" s="12"/>
    </row>
    <row r="198" spans="1:21" x14ac:dyDescent="0.2">
      <c r="A198" s="171"/>
      <c r="B198" s="172"/>
      <c r="C198" s="172"/>
      <c r="D198" s="172"/>
      <c r="E198" s="172"/>
      <c r="F198" s="172"/>
      <c r="G198" s="172"/>
      <c r="H198" s="172"/>
      <c r="I198" s="173"/>
      <c r="J198" s="173"/>
      <c r="K198" s="173"/>
      <c r="L198" s="173"/>
      <c r="M198" s="173"/>
      <c r="N198" s="172"/>
      <c r="O198" s="172"/>
      <c r="P198" s="172"/>
      <c r="Q198" s="172"/>
      <c r="R198" s="172"/>
      <c r="S198" s="172"/>
      <c r="T198" s="12"/>
      <c r="U198" s="12"/>
    </row>
    <row r="199" spans="1:21" x14ac:dyDescent="0.2">
      <c r="A199" s="171"/>
      <c r="B199" s="172"/>
      <c r="C199" s="172"/>
      <c r="D199" s="172"/>
      <c r="E199" s="172"/>
      <c r="F199" s="172"/>
      <c r="G199" s="172"/>
      <c r="H199" s="172"/>
      <c r="I199" s="173"/>
      <c r="J199" s="173"/>
      <c r="K199" s="173"/>
      <c r="L199" s="173"/>
      <c r="M199" s="173"/>
      <c r="N199" s="172"/>
      <c r="O199" s="172"/>
      <c r="P199" s="172"/>
      <c r="Q199" s="172"/>
      <c r="R199" s="172"/>
      <c r="S199" s="172"/>
      <c r="T199" s="12"/>
      <c r="U199" s="12"/>
    </row>
    <row r="200" spans="1:21" x14ac:dyDescent="0.2">
      <c r="A200" s="171"/>
      <c r="B200" s="172"/>
      <c r="C200" s="172"/>
      <c r="D200" s="172"/>
      <c r="E200" s="172"/>
      <c r="F200" s="172"/>
      <c r="G200" s="172"/>
      <c r="H200" s="172"/>
      <c r="I200" s="173"/>
      <c r="J200" s="173"/>
      <c r="K200" s="173"/>
      <c r="L200" s="173"/>
      <c r="M200" s="173"/>
      <c r="N200" s="172"/>
      <c r="O200" s="172"/>
      <c r="P200" s="172"/>
      <c r="Q200" s="172"/>
      <c r="R200" s="172"/>
      <c r="S200" s="172"/>
      <c r="T200" s="12"/>
      <c r="U200" s="12"/>
    </row>
    <row r="201" spans="1:21" x14ac:dyDescent="0.2">
      <c r="A201" s="171"/>
      <c r="B201" s="172"/>
      <c r="C201" s="172"/>
      <c r="D201" s="172"/>
      <c r="E201" s="172"/>
      <c r="F201" s="172"/>
      <c r="G201" s="172"/>
      <c r="H201" s="172"/>
      <c r="I201" s="173"/>
      <c r="J201" s="173"/>
      <c r="K201" s="173"/>
      <c r="L201" s="173"/>
      <c r="M201" s="173"/>
      <c r="N201" s="172"/>
      <c r="O201" s="172"/>
      <c r="P201" s="172"/>
      <c r="Q201" s="172"/>
      <c r="R201" s="172"/>
      <c r="S201" s="172"/>
      <c r="T201" s="12"/>
      <c r="U201" s="12"/>
    </row>
    <row r="202" spans="1:21" x14ac:dyDescent="0.2">
      <c r="A202" s="171"/>
      <c r="B202" s="172"/>
      <c r="C202" s="172"/>
      <c r="D202" s="172"/>
      <c r="E202" s="172"/>
      <c r="F202" s="172"/>
      <c r="G202" s="172"/>
      <c r="H202" s="172"/>
      <c r="I202" s="173"/>
      <c r="J202" s="173"/>
      <c r="K202" s="173"/>
      <c r="L202" s="173"/>
      <c r="M202" s="173"/>
      <c r="N202" s="172"/>
      <c r="O202" s="172"/>
      <c r="P202" s="172"/>
      <c r="Q202" s="172"/>
      <c r="R202" s="172"/>
      <c r="S202" s="172"/>
      <c r="T202" s="12"/>
      <c r="U202" s="12"/>
    </row>
    <row r="203" spans="1:21" x14ac:dyDescent="0.2">
      <c r="A203" s="171"/>
      <c r="B203" s="172"/>
      <c r="C203" s="172"/>
      <c r="D203" s="172"/>
      <c r="E203" s="172"/>
      <c r="F203" s="172"/>
      <c r="G203" s="172"/>
      <c r="H203" s="172"/>
      <c r="I203" s="173"/>
      <c r="J203" s="173"/>
      <c r="K203" s="173"/>
      <c r="L203" s="173"/>
      <c r="M203" s="173"/>
      <c r="N203" s="172"/>
      <c r="O203" s="172"/>
      <c r="P203" s="172"/>
      <c r="Q203" s="172"/>
      <c r="R203" s="172"/>
      <c r="S203" s="172"/>
      <c r="T203" s="12"/>
      <c r="U203" s="12"/>
    </row>
    <row r="204" spans="1:21" x14ac:dyDescent="0.2">
      <c r="A204" s="171"/>
      <c r="B204" s="172"/>
      <c r="C204" s="172"/>
      <c r="D204" s="172"/>
      <c r="E204" s="172"/>
      <c r="F204" s="172"/>
      <c r="G204" s="172"/>
      <c r="H204" s="172"/>
      <c r="I204" s="173"/>
      <c r="J204" s="173"/>
      <c r="K204" s="173"/>
      <c r="L204" s="173"/>
      <c r="M204" s="173"/>
      <c r="N204" s="172"/>
      <c r="O204" s="172"/>
      <c r="P204" s="172"/>
      <c r="Q204" s="172"/>
      <c r="R204" s="172"/>
      <c r="S204" s="172"/>
      <c r="T204" s="12"/>
      <c r="U204" s="12"/>
    </row>
    <row r="205" spans="1:21" x14ac:dyDescent="0.2">
      <c r="A205" s="171"/>
      <c r="B205" s="172"/>
      <c r="C205" s="172"/>
      <c r="D205" s="172"/>
      <c r="E205" s="172"/>
      <c r="F205" s="172"/>
      <c r="G205" s="172"/>
      <c r="H205" s="172"/>
      <c r="I205" s="173"/>
      <c r="J205" s="173"/>
      <c r="K205" s="173"/>
      <c r="L205" s="173"/>
      <c r="M205" s="173"/>
      <c r="N205" s="172"/>
      <c r="O205" s="172"/>
      <c r="P205" s="172"/>
      <c r="Q205" s="172"/>
      <c r="R205" s="172"/>
      <c r="S205" s="172"/>
      <c r="T205" s="12"/>
      <c r="U205" s="12"/>
    </row>
    <row r="206" spans="1:21" x14ac:dyDescent="0.2">
      <c r="A206" s="171"/>
      <c r="B206" s="172"/>
      <c r="C206" s="172"/>
      <c r="D206" s="172"/>
      <c r="E206" s="172"/>
      <c r="F206" s="172"/>
      <c r="G206" s="172"/>
      <c r="H206" s="172"/>
      <c r="I206" s="173"/>
      <c r="J206" s="173"/>
      <c r="K206" s="173"/>
      <c r="L206" s="173"/>
      <c r="M206" s="173"/>
      <c r="N206" s="172"/>
      <c r="O206" s="172"/>
      <c r="P206" s="172"/>
      <c r="Q206" s="172"/>
      <c r="R206" s="172"/>
      <c r="S206" s="172"/>
      <c r="T206" s="12"/>
      <c r="U206" s="12"/>
    </row>
    <row r="207" spans="1:21" x14ac:dyDescent="0.2">
      <c r="A207" s="171"/>
      <c r="B207" s="172"/>
      <c r="C207" s="172"/>
      <c r="D207" s="172"/>
      <c r="E207" s="172"/>
      <c r="F207" s="172"/>
      <c r="G207" s="172"/>
      <c r="H207" s="172"/>
      <c r="I207" s="173"/>
      <c r="J207" s="173"/>
      <c r="K207" s="173"/>
      <c r="L207" s="173"/>
      <c r="M207" s="173"/>
      <c r="N207" s="172"/>
      <c r="O207" s="172"/>
      <c r="P207" s="172"/>
      <c r="Q207" s="172"/>
      <c r="R207" s="172"/>
      <c r="S207" s="172"/>
      <c r="T207" s="12"/>
      <c r="U207" s="12"/>
    </row>
    <row r="208" spans="1:21" x14ac:dyDescent="0.2">
      <c r="A208" s="171"/>
      <c r="B208" s="172"/>
      <c r="C208" s="172"/>
      <c r="D208" s="172"/>
      <c r="E208" s="172"/>
      <c r="F208" s="172"/>
      <c r="G208" s="172"/>
      <c r="H208" s="172"/>
      <c r="I208" s="173"/>
      <c r="J208" s="173"/>
      <c r="K208" s="173"/>
      <c r="L208" s="173"/>
      <c r="M208" s="173"/>
      <c r="N208" s="172"/>
      <c r="O208" s="172"/>
      <c r="P208" s="172"/>
      <c r="Q208" s="172"/>
      <c r="R208" s="172"/>
      <c r="S208" s="172"/>
      <c r="T208" s="12"/>
      <c r="U208" s="12"/>
    </row>
    <row r="209" spans="1:21" x14ac:dyDescent="0.2">
      <c r="A209" s="171"/>
      <c r="B209" s="172"/>
      <c r="C209" s="172"/>
      <c r="D209" s="172"/>
      <c r="E209" s="172"/>
      <c r="F209" s="172"/>
      <c r="G209" s="172"/>
      <c r="H209" s="172"/>
      <c r="I209" s="173"/>
      <c r="J209" s="173"/>
      <c r="K209" s="173"/>
      <c r="L209" s="173"/>
      <c r="M209" s="173"/>
      <c r="N209" s="172"/>
      <c r="O209" s="172"/>
      <c r="P209" s="172"/>
      <c r="Q209" s="172"/>
      <c r="R209" s="172"/>
      <c r="S209" s="172"/>
      <c r="T209" s="12"/>
      <c r="U209" s="12"/>
    </row>
    <row r="210" spans="1:21" x14ac:dyDescent="0.2">
      <c r="A210" s="171"/>
      <c r="B210" s="172"/>
      <c r="C210" s="172"/>
      <c r="D210" s="172"/>
      <c r="E210" s="172"/>
      <c r="F210" s="172"/>
      <c r="G210" s="172"/>
      <c r="H210" s="172"/>
      <c r="I210" s="173"/>
      <c r="J210" s="173"/>
      <c r="K210" s="173"/>
      <c r="L210" s="173"/>
      <c r="M210" s="173"/>
      <c r="N210" s="172"/>
      <c r="O210" s="172"/>
      <c r="P210" s="172"/>
      <c r="Q210" s="172"/>
      <c r="R210" s="172"/>
      <c r="S210" s="172"/>
      <c r="T210" s="12"/>
      <c r="U210" s="12"/>
    </row>
    <row r="211" spans="1:21" x14ac:dyDescent="0.2">
      <c r="A211" s="171"/>
      <c r="B211" s="172"/>
      <c r="C211" s="172"/>
      <c r="D211" s="172"/>
      <c r="E211" s="172"/>
      <c r="F211" s="172"/>
      <c r="G211" s="172"/>
      <c r="H211" s="172"/>
      <c r="I211" s="173"/>
      <c r="J211" s="173"/>
      <c r="K211" s="173"/>
      <c r="L211" s="173"/>
      <c r="M211" s="173"/>
      <c r="N211" s="172"/>
      <c r="O211" s="172"/>
      <c r="P211" s="172"/>
      <c r="Q211" s="172"/>
      <c r="R211" s="172"/>
      <c r="S211" s="172"/>
      <c r="T211" s="12"/>
      <c r="U211" s="12"/>
    </row>
    <row r="212" spans="1:21" x14ac:dyDescent="0.2">
      <c r="A212" s="171"/>
      <c r="B212" s="172"/>
      <c r="C212" s="172"/>
      <c r="D212" s="172"/>
      <c r="E212" s="172"/>
      <c r="F212" s="172"/>
      <c r="G212" s="172"/>
      <c r="H212" s="172"/>
      <c r="I212" s="173"/>
      <c r="J212" s="173"/>
      <c r="K212" s="173"/>
      <c r="L212" s="173"/>
      <c r="M212" s="173"/>
      <c r="N212" s="172"/>
      <c r="O212" s="172"/>
      <c r="P212" s="172"/>
      <c r="Q212" s="172"/>
      <c r="R212" s="172"/>
      <c r="S212" s="172"/>
      <c r="T212" s="12"/>
      <c r="U212" s="12"/>
    </row>
    <row r="213" spans="1:21" x14ac:dyDescent="0.2">
      <c r="A213" s="171"/>
      <c r="B213" s="172"/>
      <c r="C213" s="172"/>
      <c r="D213" s="172"/>
      <c r="E213" s="172"/>
      <c r="F213" s="172"/>
      <c r="G213" s="172"/>
      <c r="H213" s="172"/>
      <c r="I213" s="173"/>
      <c r="J213" s="173"/>
      <c r="K213" s="173"/>
      <c r="L213" s="173"/>
      <c r="M213" s="173"/>
      <c r="N213" s="172"/>
      <c r="O213" s="172"/>
      <c r="P213" s="172"/>
      <c r="Q213" s="172"/>
      <c r="R213" s="172"/>
      <c r="S213" s="172"/>
      <c r="T213" s="12"/>
      <c r="U213" s="12"/>
    </row>
    <row r="214" spans="1:21" x14ac:dyDescent="0.2">
      <c r="A214" s="171"/>
      <c r="B214" s="172"/>
      <c r="C214" s="172"/>
      <c r="D214" s="172"/>
      <c r="E214" s="172"/>
      <c r="F214" s="172"/>
      <c r="G214" s="172"/>
      <c r="H214" s="172"/>
      <c r="I214" s="173"/>
      <c r="J214" s="173"/>
      <c r="K214" s="173"/>
      <c r="L214" s="173"/>
      <c r="M214" s="173"/>
      <c r="N214" s="172"/>
      <c r="O214" s="172"/>
      <c r="P214" s="172"/>
      <c r="Q214" s="172"/>
      <c r="R214" s="172"/>
      <c r="S214" s="172"/>
      <c r="T214" s="12"/>
      <c r="U214" s="12"/>
    </row>
    <row r="215" spans="1:21" x14ac:dyDescent="0.2">
      <c r="A215" s="171"/>
      <c r="B215" s="172"/>
      <c r="C215" s="172"/>
      <c r="D215" s="172"/>
      <c r="E215" s="172"/>
      <c r="F215" s="172"/>
      <c r="G215" s="172"/>
      <c r="H215" s="172"/>
      <c r="I215" s="173"/>
      <c r="J215" s="173"/>
      <c r="K215" s="173"/>
      <c r="L215" s="173"/>
      <c r="M215" s="173"/>
      <c r="N215" s="172"/>
      <c r="O215" s="172"/>
      <c r="P215" s="172"/>
      <c r="Q215" s="172"/>
      <c r="R215" s="172"/>
      <c r="S215" s="172"/>
      <c r="T215" s="12"/>
      <c r="U215" s="12"/>
    </row>
    <row r="216" spans="1:21" hidden="1" x14ac:dyDescent="0.2">
      <c r="A216" s="171"/>
      <c r="B216" s="174"/>
      <c r="C216" s="174"/>
      <c r="D216" s="174"/>
      <c r="E216" s="174"/>
      <c r="F216" s="174"/>
      <c r="G216" s="174"/>
      <c r="H216" s="174"/>
      <c r="I216" s="175"/>
      <c r="J216" s="175"/>
      <c r="K216" s="175"/>
      <c r="L216" s="175"/>
      <c r="M216" s="175"/>
      <c r="N216" s="174"/>
      <c r="O216" s="174"/>
      <c r="P216" s="174"/>
      <c r="Q216" s="174"/>
      <c r="R216" s="174"/>
      <c r="S216" s="174"/>
      <c r="T216" s="12"/>
      <c r="U216" s="12"/>
    </row>
    <row r="217" spans="1:21" hidden="1" x14ac:dyDescent="0.2">
      <c r="A217" s="171"/>
      <c r="B217" s="174"/>
      <c r="C217" s="174"/>
      <c r="D217" s="174"/>
      <c r="E217" s="174"/>
      <c r="F217" s="174"/>
      <c r="G217" s="174"/>
      <c r="H217" s="174"/>
      <c r="I217" s="175"/>
      <c r="J217" s="175"/>
      <c r="K217" s="175"/>
      <c r="L217" s="175"/>
      <c r="M217" s="175"/>
      <c r="N217" s="174"/>
      <c r="O217" s="174"/>
      <c r="P217" s="174"/>
      <c r="Q217" s="174"/>
      <c r="R217" s="174"/>
      <c r="S217" s="174"/>
      <c r="T217" s="12"/>
      <c r="U217" s="12"/>
    </row>
    <row r="218" spans="1:21" hidden="1" x14ac:dyDescent="0.2">
      <c r="A218" s="171"/>
      <c r="B218" s="174"/>
      <c r="C218" s="174"/>
      <c r="D218" s="174"/>
      <c r="E218" s="174"/>
      <c r="F218" s="174"/>
      <c r="G218" s="174"/>
      <c r="H218" s="174"/>
      <c r="I218" s="175"/>
      <c r="J218" s="175"/>
      <c r="K218" s="175"/>
      <c r="L218" s="175"/>
      <c r="M218" s="175"/>
      <c r="N218" s="174"/>
      <c r="O218" s="174"/>
      <c r="P218" s="174"/>
      <c r="Q218" s="174"/>
      <c r="R218" s="174"/>
      <c r="S218" s="174"/>
      <c r="T218" s="12"/>
      <c r="U218" s="12"/>
    </row>
    <row r="219" spans="1:21" hidden="1" x14ac:dyDescent="0.2">
      <c r="A219" s="171"/>
      <c r="B219" s="174"/>
      <c r="C219" s="174"/>
      <c r="D219" s="174"/>
      <c r="E219" s="174"/>
      <c r="F219" s="174"/>
      <c r="G219" s="174"/>
      <c r="H219" s="174"/>
      <c r="I219" s="175"/>
      <c r="J219" s="175"/>
      <c r="K219" s="175"/>
      <c r="L219" s="175"/>
      <c r="M219" s="175"/>
      <c r="N219" s="174"/>
      <c r="O219" s="174"/>
      <c r="P219" s="174"/>
      <c r="Q219" s="174"/>
      <c r="R219" s="174"/>
      <c r="S219" s="174"/>
      <c r="T219" s="12"/>
      <c r="U219" s="12"/>
    </row>
    <row r="220" spans="1:21" hidden="1" x14ac:dyDescent="0.2">
      <c r="A220" s="171"/>
      <c r="B220" s="174"/>
      <c r="C220" s="174"/>
      <c r="D220" s="174"/>
      <c r="E220" s="174"/>
      <c r="F220" s="174"/>
      <c r="G220" s="174"/>
      <c r="H220" s="174"/>
      <c r="I220" s="175"/>
      <c r="J220" s="175"/>
      <c r="K220" s="175"/>
      <c r="L220" s="175"/>
      <c r="M220" s="175"/>
      <c r="N220" s="174"/>
      <c r="O220" s="174"/>
      <c r="P220" s="174"/>
      <c r="Q220" s="174"/>
      <c r="R220" s="174"/>
      <c r="S220" s="174"/>
      <c r="T220" s="12"/>
      <c r="U220" s="12"/>
    </row>
    <row r="221" spans="1:21" hidden="1" x14ac:dyDescent="0.2">
      <c r="A221" s="171"/>
      <c r="B221" s="174"/>
      <c r="C221" s="174"/>
      <c r="D221" s="174"/>
      <c r="E221" s="174"/>
      <c r="F221" s="174"/>
      <c r="G221" s="174"/>
      <c r="H221" s="174"/>
      <c r="I221" s="175"/>
      <c r="J221" s="175"/>
      <c r="K221" s="175"/>
      <c r="L221" s="175"/>
      <c r="M221" s="175"/>
      <c r="N221" s="174"/>
      <c r="O221" s="174"/>
      <c r="P221" s="174"/>
      <c r="Q221" s="174"/>
      <c r="R221" s="174"/>
      <c r="S221" s="174"/>
      <c r="T221" s="12"/>
      <c r="U221" s="12"/>
    </row>
    <row r="222" spans="1:21" hidden="1" x14ac:dyDescent="0.2">
      <c r="A222" s="171"/>
      <c r="B222" s="174"/>
      <c r="C222" s="174"/>
      <c r="D222" s="174"/>
      <c r="E222" s="174"/>
      <c r="F222" s="174"/>
      <c r="G222" s="174"/>
      <c r="H222" s="174"/>
      <c r="I222" s="175"/>
      <c r="J222" s="175"/>
      <c r="K222" s="175"/>
      <c r="L222" s="175"/>
      <c r="M222" s="175"/>
      <c r="N222" s="174"/>
      <c r="O222" s="174"/>
      <c r="P222" s="174"/>
      <c r="Q222" s="174"/>
      <c r="R222" s="174"/>
      <c r="S222" s="174"/>
      <c r="T222" s="12"/>
      <c r="U222" s="12"/>
    </row>
    <row r="223" spans="1:21" hidden="1" x14ac:dyDescent="0.2">
      <c r="A223" s="171"/>
      <c r="B223" s="174"/>
      <c r="C223" s="174"/>
      <c r="D223" s="174"/>
      <c r="E223" s="174"/>
      <c r="F223" s="174"/>
      <c r="G223" s="174"/>
      <c r="H223" s="174"/>
      <c r="I223" s="175"/>
      <c r="J223" s="175"/>
      <c r="K223" s="175"/>
      <c r="L223" s="175"/>
      <c r="M223" s="175"/>
      <c r="N223" s="174"/>
      <c r="O223" s="174"/>
      <c r="P223" s="174"/>
      <c r="Q223" s="174"/>
      <c r="R223" s="174"/>
      <c r="S223" s="174"/>
      <c r="T223" s="12"/>
      <c r="U223" s="12"/>
    </row>
    <row r="224" spans="1:21" hidden="1" x14ac:dyDescent="0.2">
      <c r="A224" s="171"/>
      <c r="B224" s="174"/>
      <c r="C224" s="174"/>
      <c r="D224" s="174"/>
      <c r="E224" s="174"/>
      <c r="F224" s="174"/>
      <c r="G224" s="174"/>
      <c r="H224" s="174"/>
      <c r="I224" s="175"/>
      <c r="J224" s="175"/>
      <c r="K224" s="175"/>
      <c r="L224" s="175"/>
      <c r="M224" s="175"/>
      <c r="N224" s="174"/>
      <c r="O224" s="174"/>
      <c r="P224" s="174"/>
      <c r="Q224" s="174"/>
      <c r="R224" s="174"/>
      <c r="S224" s="174"/>
      <c r="T224" s="12"/>
      <c r="U224" s="12"/>
    </row>
    <row r="225" spans="1:50" hidden="1" x14ac:dyDescent="0.2">
      <c r="A225" s="171"/>
      <c r="B225" s="174"/>
      <c r="C225" s="174"/>
      <c r="D225" s="174"/>
      <c r="E225" s="174"/>
      <c r="F225" s="174"/>
      <c r="G225" s="174"/>
      <c r="H225" s="174"/>
      <c r="I225" s="175"/>
      <c r="J225" s="175"/>
      <c r="K225" s="175"/>
      <c r="L225" s="175"/>
      <c r="M225" s="175"/>
      <c r="N225" s="174"/>
      <c r="O225" s="174"/>
      <c r="P225" s="174"/>
      <c r="Q225" s="174"/>
      <c r="R225" s="174"/>
      <c r="S225" s="174"/>
      <c r="T225" s="12"/>
      <c r="U225" s="12"/>
    </row>
    <row r="226" spans="1:50" hidden="1" x14ac:dyDescent="0.2">
      <c r="A226" s="171"/>
      <c r="B226" s="174"/>
      <c r="C226" s="174"/>
      <c r="D226" s="174"/>
      <c r="E226" s="174"/>
      <c r="F226" s="174"/>
      <c r="G226" s="174"/>
      <c r="H226" s="174"/>
      <c r="I226" s="175"/>
      <c r="J226" s="175"/>
      <c r="K226" s="175"/>
      <c r="L226" s="175"/>
      <c r="M226" s="175"/>
      <c r="N226" s="174"/>
      <c r="O226" s="174"/>
      <c r="P226" s="174"/>
      <c r="Q226" s="174"/>
      <c r="R226" s="174"/>
      <c r="S226" s="174"/>
      <c r="T226" s="12"/>
      <c r="U226" s="12"/>
    </row>
    <row r="227" spans="1:50" hidden="1" x14ac:dyDescent="0.2">
      <c r="A227" s="171"/>
      <c r="B227" s="174"/>
      <c r="C227" s="174"/>
      <c r="D227" s="174"/>
      <c r="E227" s="174"/>
      <c r="F227" s="174"/>
      <c r="G227" s="174"/>
      <c r="H227" s="174"/>
      <c r="I227" s="175"/>
      <c r="J227" s="175"/>
      <c r="K227" s="175"/>
      <c r="L227" s="175"/>
      <c r="M227" s="175"/>
      <c r="N227" s="174"/>
      <c r="O227" s="174"/>
      <c r="P227" s="174"/>
      <c r="Q227" s="174"/>
      <c r="R227" s="174"/>
      <c r="S227" s="174"/>
      <c r="T227" s="12"/>
      <c r="U227" s="12"/>
    </row>
    <row r="228" spans="1:50" hidden="1" x14ac:dyDescent="0.2">
      <c r="A228" s="171"/>
      <c r="B228" s="174"/>
      <c r="C228" s="174"/>
      <c r="D228" s="174"/>
      <c r="E228" s="174"/>
      <c r="F228" s="174"/>
      <c r="G228" s="174"/>
      <c r="H228" s="174"/>
      <c r="I228" s="175"/>
      <c r="J228" s="175"/>
      <c r="K228" s="175"/>
      <c r="L228" s="175"/>
      <c r="M228" s="175"/>
      <c r="N228" s="174"/>
      <c r="O228" s="174"/>
      <c r="P228" s="174"/>
      <c r="Q228" s="174"/>
      <c r="R228" s="174"/>
      <c r="S228" s="174"/>
      <c r="T228" s="12"/>
      <c r="U228" s="12"/>
    </row>
    <row r="229" spans="1:50" hidden="1" x14ac:dyDescent="0.2">
      <c r="A229" s="171"/>
      <c r="B229" s="174"/>
      <c r="C229" s="174"/>
      <c r="D229" s="174"/>
      <c r="E229" s="174"/>
      <c r="F229" s="174"/>
      <c r="G229" s="174"/>
      <c r="H229" s="174"/>
      <c r="I229" s="175"/>
      <c r="J229" s="175"/>
      <c r="K229" s="175"/>
      <c r="L229" s="175"/>
      <c r="M229" s="175"/>
      <c r="N229" s="174"/>
      <c r="O229" s="174"/>
      <c r="P229" s="174"/>
      <c r="Q229" s="174"/>
      <c r="R229" s="174"/>
      <c r="S229" s="174"/>
      <c r="T229" s="12"/>
      <c r="U229" s="12"/>
    </row>
    <row r="230" spans="1:50" hidden="1" x14ac:dyDescent="0.2">
      <c r="A230" s="171"/>
      <c r="B230" s="174"/>
      <c r="C230" s="174"/>
      <c r="D230" s="174"/>
      <c r="E230" s="174"/>
      <c r="F230" s="174"/>
      <c r="G230" s="174"/>
      <c r="H230" s="174"/>
      <c r="I230" s="175"/>
      <c r="J230" s="175"/>
      <c r="K230" s="175"/>
      <c r="L230" s="175"/>
      <c r="M230" s="175"/>
      <c r="N230" s="174"/>
      <c r="O230" s="174"/>
      <c r="P230" s="174"/>
      <c r="Q230" s="174"/>
      <c r="R230" s="174"/>
      <c r="S230" s="174"/>
      <c r="T230" s="12"/>
      <c r="U230" s="12"/>
    </row>
    <row r="231" spans="1:50" hidden="1" x14ac:dyDescent="0.2">
      <c r="A231" s="171"/>
      <c r="B231" s="174"/>
      <c r="C231" s="174"/>
      <c r="D231" s="174"/>
      <c r="E231" s="174"/>
      <c r="F231" s="174"/>
      <c r="G231" s="174"/>
      <c r="H231" s="174"/>
      <c r="I231" s="175"/>
      <c r="J231" s="175"/>
      <c r="K231" s="175"/>
      <c r="L231" s="175"/>
      <c r="M231" s="175"/>
      <c r="N231" s="174"/>
      <c r="O231" s="174"/>
      <c r="P231" s="174"/>
      <c r="Q231" s="174"/>
      <c r="R231" s="174"/>
      <c r="S231" s="174"/>
      <c r="T231" s="12"/>
      <c r="U231" s="12"/>
    </row>
    <row r="232" spans="1:50" hidden="1" x14ac:dyDescent="0.2"/>
    <row r="233" spans="1:50" hidden="1" x14ac:dyDescent="0.2"/>
    <row r="234" spans="1:50" hidden="1" x14ac:dyDescent="0.2"/>
    <row r="235" spans="1:50" hidden="1" x14ac:dyDescent="0.15">
      <c r="AO235" s="179"/>
      <c r="AP235" s="179"/>
      <c r="AQ235" s="180">
        <f>P138</f>
        <v>0</v>
      </c>
      <c r="AR235" s="180"/>
      <c r="AS235" s="181"/>
      <c r="AT235" s="181"/>
      <c r="AU235" s="181"/>
      <c r="AV235" s="182"/>
      <c r="AW235" s="182"/>
      <c r="AX235" s="182"/>
    </row>
    <row r="236" spans="1:50" hidden="1" x14ac:dyDescent="0.15">
      <c r="AO236" s="181"/>
      <c r="AP236" s="181"/>
      <c r="AQ236" s="181"/>
      <c r="AR236" s="181"/>
      <c r="AS236" s="181"/>
      <c r="AT236" s="181"/>
      <c r="AU236" s="181"/>
      <c r="AV236" s="182"/>
      <c r="AW236" s="182"/>
      <c r="AX236" s="182"/>
    </row>
    <row r="237" spans="1:50" hidden="1" x14ac:dyDescent="0.15">
      <c r="AO237" s="181"/>
      <c r="AP237" s="181"/>
      <c r="AQ237" s="181"/>
      <c r="AR237" s="181"/>
      <c r="AS237" s="181"/>
      <c r="AT237" s="181"/>
      <c r="AU237" s="181"/>
      <c r="AV237" s="182"/>
      <c r="AW237" s="182"/>
      <c r="AX237" s="182"/>
    </row>
    <row r="238" spans="1:50" hidden="1" x14ac:dyDescent="0.15">
      <c r="AO238" s="181"/>
      <c r="AP238" s="181"/>
      <c r="AQ238" s="181"/>
      <c r="AR238" s="181"/>
      <c r="AS238" s="181"/>
      <c r="AT238" s="181"/>
      <c r="AU238" s="181"/>
      <c r="AV238" s="182"/>
      <c r="AW238" s="182"/>
      <c r="AX238" s="182"/>
    </row>
    <row r="239" spans="1:50" hidden="1" x14ac:dyDescent="0.15">
      <c r="AO239" s="181"/>
      <c r="AP239" s="181"/>
      <c r="AQ239" s="181"/>
      <c r="AR239" s="181"/>
      <c r="AS239" s="181"/>
      <c r="AT239" s="181"/>
      <c r="AU239" s="181"/>
      <c r="AV239" s="182"/>
      <c r="AW239" s="182"/>
      <c r="AX239" s="182"/>
    </row>
    <row r="240" spans="1:50" hidden="1" x14ac:dyDescent="0.15">
      <c r="AO240" s="181"/>
      <c r="AP240" s="181"/>
      <c r="AQ240" s="181"/>
      <c r="AR240" s="181"/>
      <c r="AS240" s="181"/>
      <c r="AT240" s="181"/>
      <c r="AU240" s="181"/>
      <c r="AV240" s="182"/>
      <c r="AW240" s="182"/>
      <c r="AX240" s="182"/>
    </row>
    <row r="241" spans="41:50" hidden="1" x14ac:dyDescent="0.15">
      <c r="AO241" s="181"/>
      <c r="AP241" s="181"/>
      <c r="AQ241" s="181"/>
      <c r="AR241" s="181"/>
      <c r="AS241" s="181"/>
      <c r="AT241" s="181"/>
      <c r="AU241" s="181"/>
      <c r="AV241" s="183"/>
      <c r="AW241" s="183"/>
      <c r="AX241" s="183"/>
    </row>
    <row r="242" spans="41:50" hidden="1" x14ac:dyDescent="0.15">
      <c r="AO242" s="184">
        <f>AQ235</f>
        <v>0</v>
      </c>
      <c r="AP242" s="185"/>
      <c r="AQ242" s="186"/>
      <c r="AR242" s="186"/>
      <c r="AS242" s="186"/>
      <c r="AT242" s="186"/>
      <c r="AU242" s="181"/>
      <c r="AV242" s="183"/>
      <c r="AW242" s="183"/>
      <c r="AX242" s="183"/>
    </row>
    <row r="243" spans="41:50" hidden="1" x14ac:dyDescent="0.15">
      <c r="AO243" s="184">
        <f>MOD(AO242,100000000)</f>
        <v>0</v>
      </c>
      <c r="AP243" s="187"/>
      <c r="AQ243" s="187" t="str">
        <f>IF(AO243&lt;10000000,"",IF(AO243&lt;20000000,"on",IF(AO243&lt;30000000," yirmi",IF(AO243&lt;40000000,"otuz",IF(AO243&lt;50000000,"kırk",IF(AO243&lt;60000000,"elli",""))))))</f>
        <v/>
      </c>
      <c r="AR243" s="187" t="str">
        <f>IF(AO243&gt;=100000000,"",IF(AO243&gt;=90000000,"doksan",IF(AO243&gt;=80000000,"seksen",IF(AO243&gt;=70000000,"yetmiş",IF(AO243&gt;=60000000,"altmış","")))))</f>
        <v/>
      </c>
      <c r="AS243" s="187" t="str">
        <f>IF(AO243&lt;10000000,"",AQ243&amp;AR243)</f>
        <v/>
      </c>
      <c r="AT243" s="188"/>
      <c r="AU243" s="181"/>
      <c r="AV243" s="183"/>
      <c r="AW243" s="183"/>
      <c r="AX243" s="183"/>
    </row>
    <row r="244" spans="41:50" hidden="1" x14ac:dyDescent="0.15">
      <c r="AO244" s="184">
        <f>MOD(AO242,10000000)</f>
        <v>0</v>
      </c>
      <c r="AP244" s="187"/>
      <c r="AQ244" s="187" t="str">
        <f>IF(AO244&lt;1000000,"milyon",IF(AO244&lt;2000000,"birmilyon",IF(AO244&lt;3000000,"ikimilyon",IF(AO244&lt;4000000,"üçmilyon",IF(AO244&lt;5000000,"dörtmilyon",IF(AO244&lt;6000000,"beşmilyon",""))))))</f>
        <v>milyon</v>
      </c>
      <c r="AR244" s="187" t="str">
        <f>IF(AO244&gt;=10000000,"",IF(AO244&gt;=9000000,"dokuzmilyon",IF(AO244&gt;=8000000,"sekizmilyon",IF(AO244&gt;=7000000,"yedimilyon",IF(AO244&gt;=6000000,"altımilyon","")))))</f>
        <v/>
      </c>
      <c r="AS244" s="187" t="str">
        <f>IF(AO242&lt;1000000,"",AQ244&amp;AR244)</f>
        <v/>
      </c>
      <c r="AT244" s="188"/>
      <c r="AU244" s="181"/>
      <c r="AV244" s="183"/>
      <c r="AW244" s="183"/>
      <c r="AX244" s="183"/>
    </row>
    <row r="245" spans="41:50" hidden="1" x14ac:dyDescent="0.15">
      <c r="AO245" s="184">
        <f>MOD(AO244,1000000)</f>
        <v>0</v>
      </c>
      <c r="AP245" s="187"/>
      <c r="AQ245" s="187" t="str">
        <f>IF(AO245&lt;100000,"",IF(AO245&lt;200000,"yüz",IF(AO245&lt;300000,"ikiyüz",IF(AO245&lt;400000,"üçyüz",IF(AO245&lt;500000,"dörtyüz",IF(AO245&lt;600000,"beşyüz",""))))))</f>
        <v/>
      </c>
      <c r="AR245" s="187" t="str">
        <f>IF(AO245&gt;=1000000,"",IF(AO245&gt;=900000,"dokuzyüz",IF(AO245&gt;=800000,"sekizyüz",IF(AO245&gt;=700000,"yediyüz",IF(AO245&gt;=600000,"altıyüz","")))))</f>
        <v/>
      </c>
      <c r="AS245" s="187" t="str">
        <f>AQ245&amp;AR245</f>
        <v/>
      </c>
      <c r="AT245" s="187"/>
      <c r="AU245" s="181"/>
      <c r="AV245" s="183"/>
      <c r="AW245" s="183"/>
      <c r="AX245" s="183"/>
    </row>
    <row r="246" spans="41:50" hidden="1" x14ac:dyDescent="0.15">
      <c r="AO246" s="184">
        <f>MOD(AO245,100000)</f>
        <v>0</v>
      </c>
      <c r="AP246" s="187"/>
      <c r="AQ246" s="187" t="str">
        <f>IF(AO246&lt;10000,"",IF(AO246&lt;20000,"on",IF(AO246&lt;30000,"yirmi",IF(AO246&lt;40000,"otuz",IF(AO246&lt;50000,"kırk",IF(AO246&lt;60000,"elli",""))))))</f>
        <v/>
      </c>
      <c r="AR246" s="187" t="str">
        <f>IF(AO246&gt;=100000,"",IF(AO246&gt;=90000,"doksan",IF(AO246&gt;=80000,"seksen",IF(AO246&gt;=70000,"yetmiş",IF(AO246&gt;=60000,"altmış","")))))</f>
        <v/>
      </c>
      <c r="AS246" s="187" t="str">
        <f>AQ246&amp;AR246&amp;IF(AS247="",AT246,"")</f>
        <v/>
      </c>
      <c r="AT246" s="187" t="str">
        <f>IF(AS245="","","bin")</f>
        <v/>
      </c>
      <c r="AU246" s="181"/>
      <c r="AV246" s="183"/>
      <c r="AW246" s="183"/>
      <c r="AX246" s="183"/>
    </row>
    <row r="247" spans="41:50" hidden="1" x14ac:dyDescent="0.15">
      <c r="AO247" s="184">
        <f>MOD(AO246,10000)</f>
        <v>0</v>
      </c>
      <c r="AP247" s="187"/>
      <c r="AQ247" s="187" t="str">
        <f>IF(AO247&lt;1000,"",IF(AO247&lt;2000,"bin",IF(AO247&lt;3000,"ikibin",IF(AO247&lt;4000,"üçbin",IF(AO247&lt;5000,"dörtbin",IF(AO247&lt;6000,"beşbin",""))))))</f>
        <v/>
      </c>
      <c r="AR247" s="187" t="str">
        <f>IF(AO247&gt;=10000,"",IF(AO247&gt;=9000,"dokuzbin",IF(AO247&gt;=8000,"sekizbin",IF(AO247&gt;=7000,"yedibin",IF(AO247&gt;=6000,"altıbin","")))))</f>
        <v/>
      </c>
      <c r="AS247" s="187" t="str">
        <f>IF(AO246&lt;1000,"",AQ247&amp;AR247)</f>
        <v/>
      </c>
      <c r="AT247" s="187"/>
      <c r="AU247" s="181"/>
      <c r="AV247" s="183"/>
      <c r="AW247" s="183"/>
      <c r="AX247" s="183"/>
    </row>
    <row r="248" spans="41:50" hidden="1" x14ac:dyDescent="0.15">
      <c r="AO248" s="184">
        <f>MOD(AO247,1000)</f>
        <v>0</v>
      </c>
      <c r="AP248" s="187"/>
      <c r="AQ248" s="187" t="str">
        <f>IF(AO248&lt;100,"",IF(AO248&lt;200,"yüz",IF(AO248&lt;300,"ikiyüz",IF(AO248&lt;400,"üçyüz",IF(AO248&lt;500,"dörtyüz",IF(AO248&lt;600,"beşyüz",""))))))</f>
        <v/>
      </c>
      <c r="AR248" s="187" t="str">
        <f>IF(AO248&gt;=1000,"",IF(AO248&gt;=900,"dokuzyüz",IF(AO248&gt;=800,"sekizyüz",IF(AO248&gt;=700,"yediyüz",IF(AO248&gt;=600,"altıyüz","")))))</f>
        <v/>
      </c>
      <c r="AS248" s="187" t="str">
        <f>AQ248&amp;AR248</f>
        <v/>
      </c>
      <c r="AT248" s="187"/>
      <c r="AU248" s="181"/>
      <c r="AV248" s="183"/>
      <c r="AW248" s="183"/>
      <c r="AX248" s="183"/>
    </row>
    <row r="249" spans="41:50" hidden="1" x14ac:dyDescent="0.15">
      <c r="AO249" s="184">
        <f>MOD(AO248,100)</f>
        <v>0</v>
      </c>
      <c r="AP249" s="187"/>
      <c r="AQ249" s="187" t="str">
        <f>IF(AO249&lt;10,"",IF(AO249&lt;20,"on",IF(AO249&lt;30,"yirmi",IF(AO249&lt;40,"otuz",IF(AO249&lt;50,"kırk",IF(AO249&lt;60,"elli",""))))))</f>
        <v/>
      </c>
      <c r="AR249" s="187" t="str">
        <f>IF(AO249&gt;=100,"",IF(AO249&gt;=90,"doksan",IF(AO249&gt;=80,"seksen",IF(AO249&gt;=70,"yetmiş",IF(AO249&gt;=60,"altmış","")))))</f>
        <v/>
      </c>
      <c r="AS249" s="187" t="str">
        <f>AQ249&amp;AR249</f>
        <v/>
      </c>
      <c r="AT249" s="187" t="str">
        <f>IF(AS248="","","")</f>
        <v/>
      </c>
      <c r="AU249" s="181"/>
      <c r="AV249" s="183"/>
      <c r="AW249" s="183"/>
      <c r="AX249" s="183"/>
    </row>
    <row r="250" spans="41:50" hidden="1" x14ac:dyDescent="0.15">
      <c r="AO250" s="184">
        <f>MOD(AO249,10)</f>
        <v>0</v>
      </c>
      <c r="AP250" s="187"/>
      <c r="AQ250" s="187" t="str">
        <f>IF(AO250&lt;1,"",IF(AO250&lt;2,"bir",IF(AO250&lt;3,"iki",IF(AO250&lt;4,"üç",IF(AO250&lt;5,"dört",IF(AO250&lt;6,"beş",""))))))</f>
        <v/>
      </c>
      <c r="AR250" s="187" t="str">
        <f>IF(AO250&gt;=10,"",IF(AO250&gt;=9,"dokuz",IF(AO250&gt;=8,"sekiz",IF(AO250&gt;=7,"yedi",IF(AO250&gt;=6,"altı","")))))</f>
        <v/>
      </c>
      <c r="AS250" s="187" t="str">
        <f>IF(AO249&lt;1,"",AQ250&amp;AR250)</f>
        <v/>
      </c>
      <c r="AT250" s="187"/>
      <c r="AU250" s="181"/>
      <c r="AV250" s="183"/>
      <c r="AW250" s="183"/>
      <c r="AX250" s="183"/>
    </row>
    <row r="251" spans="41:50" hidden="1" x14ac:dyDescent="0.15">
      <c r="AO251" s="184">
        <f>ROUND(MOD(AO250,1),2)</f>
        <v>0</v>
      </c>
      <c r="AP251" s="187"/>
      <c r="AQ251" s="187" t="str">
        <f>IF(AO251&lt;0.1,"",IF(AO251&lt;0.2,"on",IF(AO251&lt;0.3,"yirmi",IF(AO251&lt;0.4,"otuz",IF(AO251&lt;0.5,"kırk",IF(AO251&lt;0.6,"elli",""))))))</f>
        <v/>
      </c>
      <c r="AR251" s="187" t="str">
        <f>IF(AO251&gt;=1,"",IF(AO251&gt;=0.9,"doksan",IF(AO251&gt;=0.8,"seksen",IF(AO251&gt;=0.7,"yetmiş",IF(AO251&gt;=0.6,"altmış","")))))</f>
        <v/>
      </c>
      <c r="AS251" s="187" t="str">
        <f>AQ251&amp;AR251</f>
        <v/>
      </c>
      <c r="AT251" s="187" t="str">
        <f>'[1]ÖDEME EMRİ'!BT4</f>
        <v>TL,</v>
      </c>
      <c r="AU251" s="181"/>
      <c r="AV251" s="183"/>
      <c r="AW251" s="183"/>
      <c r="AX251" s="183"/>
    </row>
    <row r="252" spans="41:50" hidden="1" x14ac:dyDescent="0.15">
      <c r="AO252" s="184">
        <f>ROUND(MOD(AO251,0.1),2)</f>
        <v>0</v>
      </c>
      <c r="AP252" s="187"/>
      <c r="AQ252" s="187" t="str">
        <f>IF(AO252&lt;0.01,"",IF(AO252&lt;0.02,"bir",IF(AO252&lt;0.03,"iki",IF(AO252&lt;0.04,"üç",IF(AO252&lt;0.05,"dört",IF(AO252&lt;0.06,"beş",""))))))</f>
        <v/>
      </c>
      <c r="AR252" s="187" t="str">
        <f>IF(AO252&gt;=0.1,"",IF(AO252&gt;=0.09,"dokuz",IF(AO252&gt;=0.08,"sekiz",IF(AO252&gt;=0.07,"yedi",IF(AO252&gt;=0.06,"altı","")))))</f>
        <v/>
      </c>
      <c r="AS252" s="187" t="str">
        <f>AQ252&amp;AR252</f>
        <v/>
      </c>
      <c r="AT252" s="187" t="str">
        <f>'[1]ÖDEME EMRİ'!BT5</f>
        <v>Kr</v>
      </c>
      <c r="AU252" s="181"/>
      <c r="AV252" s="183"/>
      <c r="AW252" s="183"/>
      <c r="AX252" s="183"/>
    </row>
    <row r="253" spans="41:50" hidden="1" x14ac:dyDescent="0.15">
      <c r="AO253" s="184">
        <f>MOD(AO252,0.01)</f>
        <v>0</v>
      </c>
      <c r="AP253" s="187"/>
      <c r="AQ253" s="187"/>
      <c r="AR253" s="187"/>
      <c r="AS253" s="187"/>
      <c r="AT253" s="187"/>
      <c r="AU253" s="181"/>
      <c r="AV253" s="183"/>
      <c r="AW253" s="183"/>
      <c r="AX253" s="183"/>
    </row>
    <row r="254" spans="41:50" hidden="1" x14ac:dyDescent="0.15">
      <c r="AO254" s="184"/>
      <c r="AP254" s="187"/>
      <c r="AQ254" s="187"/>
      <c r="AR254" s="187"/>
      <c r="AS254" s="187"/>
      <c r="AT254" s="187"/>
      <c r="AU254" s="181"/>
      <c r="AV254" s="183"/>
      <c r="AW254" s="183"/>
      <c r="AX254" s="183"/>
    </row>
    <row r="255" spans="41:50" hidden="1" x14ac:dyDescent="0.15">
      <c r="AO255" s="184"/>
      <c r="AP255" s="187"/>
      <c r="AQ255" s="187"/>
      <c r="AR255" s="187"/>
      <c r="AS255" s="187"/>
      <c r="AT255" s="187"/>
      <c r="AU255" s="181"/>
      <c r="AV255" s="183"/>
      <c r="AW255" s="183"/>
      <c r="AX255" s="183"/>
    </row>
    <row r="256" spans="41:50" hidden="1" x14ac:dyDescent="0.15">
      <c r="AO256" s="185"/>
      <c r="AP256" s="187"/>
      <c r="AQ256" s="187" t="str">
        <f>IF(AO256&lt;0.001,"",IF(AO256&lt;0.002,"bir",IF(AO256&lt;0.003,"iki",IF(AO256&lt;0.004,"üç",IF(AO256&lt;0.005,"dört",IF(AO256&lt;0.006,"beş",""))))))</f>
        <v/>
      </c>
      <c r="AR256" s="187" t="str">
        <f>IF(AO256&gt;=0.01,"",IF(AO256&gt;=0.009,"dokuz",IF(AO256&gt;=0.008,"sekiz",IF(AO256&gt;=0.007,"yedi",IF(AO256&gt;=0.006,"altı","")))))</f>
        <v/>
      </c>
      <c r="AS256" s="187" t="str">
        <f>AQ256&amp;AR256</f>
        <v/>
      </c>
      <c r="AT256" s="187"/>
      <c r="AU256" s="181"/>
      <c r="AV256" s="183"/>
      <c r="AW256" s="183"/>
      <c r="AX256" s="183"/>
    </row>
    <row r="257" spans="41:50" hidden="1" x14ac:dyDescent="0.15">
      <c r="AO257" s="187"/>
      <c r="AP257" s="187"/>
      <c r="AQ257" s="187"/>
      <c r="AR257" s="187"/>
      <c r="AS257" s="187"/>
      <c r="AT257" s="187"/>
      <c r="AU257" s="181"/>
      <c r="AV257" s="183"/>
      <c r="AW257" s="183"/>
      <c r="AX257" s="183"/>
    </row>
    <row r="258" spans="41:50" hidden="1" x14ac:dyDescent="0.15">
      <c r="AO258" s="187" t="str">
        <f>CONCATENATE(AS243,AS244,AS245,AS246,AS247,AS248,AS249,AS250)</f>
        <v/>
      </c>
      <c r="AP258" s="187" t="str">
        <f>CONCATENATE(AS251,AS252)</f>
        <v/>
      </c>
      <c r="AQ258" s="187" t="str">
        <f>IF(AO258="","sıfır",AO258)</f>
        <v>sıfır</v>
      </c>
      <c r="AR258" s="187" t="str">
        <f>IF(AP258="","sıfır",AP258)</f>
        <v>sıfır</v>
      </c>
      <c r="AS258" s="187"/>
      <c r="AT258" s="187"/>
      <c r="AU258" s="181"/>
      <c r="AV258" s="183"/>
      <c r="AW258" s="183"/>
      <c r="AX258" s="183"/>
    </row>
    <row r="259" spans="41:50" hidden="1" x14ac:dyDescent="0.15">
      <c r="AO259" s="189" t="str">
        <f>CONCATENATE("***",AQ258,AT251,AR258,AT252,"***")</f>
        <v>***sıfırTL,sıfırKr***</v>
      </c>
      <c r="AP259" s="189"/>
      <c r="AQ259" s="189"/>
      <c r="AR259" s="189"/>
      <c r="AS259" s="189"/>
      <c r="AT259" s="189"/>
      <c r="AU259" s="181"/>
      <c r="AV259" s="182"/>
      <c r="AW259" s="182"/>
      <c r="AX259" s="182"/>
    </row>
    <row r="260" spans="41:50" hidden="1" x14ac:dyDescent="0.15">
      <c r="AO260" s="181"/>
      <c r="AP260" s="181"/>
      <c r="AQ260" s="181"/>
      <c r="AR260" s="181"/>
      <c r="AS260" s="181"/>
      <c r="AT260" s="181"/>
      <c r="AU260" s="181"/>
      <c r="AV260" s="182"/>
      <c r="AW260" s="182"/>
      <c r="AX260" s="182"/>
    </row>
    <row r="261" spans="41:50" hidden="1" x14ac:dyDescent="0.15">
      <c r="AO261" s="181"/>
      <c r="AP261" s="181"/>
      <c r="AQ261" s="181"/>
      <c r="AR261" s="181"/>
      <c r="AS261" s="181"/>
      <c r="AT261" s="181"/>
      <c r="AU261" s="181"/>
      <c r="AV261" s="182"/>
      <c r="AW261" s="182"/>
      <c r="AX261" s="182"/>
    </row>
    <row r="262" spans="41:50" hidden="1" x14ac:dyDescent="0.15">
      <c r="AO262" s="181"/>
      <c r="AP262" s="181"/>
      <c r="AQ262" s="181"/>
      <c r="AR262" s="181"/>
      <c r="AS262" s="181"/>
      <c r="AT262" s="181"/>
      <c r="AU262" s="181"/>
      <c r="AV262" s="182"/>
      <c r="AW262" s="182"/>
      <c r="AX262" s="182"/>
    </row>
    <row r="263" spans="41:50" hidden="1" x14ac:dyDescent="0.2"/>
    <row r="264" spans="41:50" hidden="1" x14ac:dyDescent="0.15">
      <c r="AO264" s="179"/>
      <c r="AP264" s="179"/>
      <c r="AQ264" s="180" t="e">
        <f>#REF!</f>
        <v>#REF!</v>
      </c>
      <c r="AR264" s="180"/>
      <c r="AS264" s="181"/>
      <c r="AT264" s="181"/>
      <c r="AU264" s="181"/>
      <c r="AV264" s="182"/>
      <c r="AW264" s="182"/>
      <c r="AX264" s="182"/>
    </row>
    <row r="265" spans="41:50" hidden="1" x14ac:dyDescent="0.15">
      <c r="AO265" s="181"/>
      <c r="AP265" s="181"/>
      <c r="AQ265" s="181"/>
      <c r="AR265" s="181"/>
      <c r="AS265" s="181"/>
      <c r="AT265" s="181"/>
      <c r="AU265" s="181"/>
      <c r="AV265" s="182"/>
      <c r="AW265" s="182"/>
      <c r="AX265" s="182"/>
    </row>
    <row r="266" spans="41:50" hidden="1" x14ac:dyDescent="0.15">
      <c r="AO266" s="181"/>
      <c r="AP266" s="181"/>
      <c r="AQ266" s="181"/>
      <c r="AR266" s="181"/>
      <c r="AS266" s="181"/>
      <c r="AT266" s="181"/>
      <c r="AU266" s="181"/>
      <c r="AV266" s="182"/>
      <c r="AW266" s="182"/>
      <c r="AX266" s="182"/>
    </row>
    <row r="267" spans="41:50" hidden="1" x14ac:dyDescent="0.15">
      <c r="AO267" s="182"/>
      <c r="AP267" s="182"/>
      <c r="AQ267" s="182"/>
      <c r="AR267" s="182"/>
      <c r="AS267" s="182"/>
      <c r="AT267" s="182"/>
      <c r="AU267" s="182"/>
      <c r="AV267" s="182"/>
      <c r="AW267" s="182"/>
      <c r="AX267" s="182"/>
    </row>
    <row r="268" spans="41:50" hidden="1" x14ac:dyDescent="0.15">
      <c r="AO268" s="182"/>
      <c r="AP268" s="182"/>
      <c r="AQ268" s="182"/>
      <c r="AR268" s="182"/>
      <c r="AS268" s="182"/>
      <c r="AT268" s="182"/>
      <c r="AU268" s="182"/>
      <c r="AV268" s="182"/>
      <c r="AW268" s="182"/>
      <c r="AX268" s="182"/>
    </row>
    <row r="269" spans="41:50" hidden="1" x14ac:dyDescent="0.15">
      <c r="AO269" s="181"/>
      <c r="AP269" s="181"/>
      <c r="AQ269" s="181"/>
      <c r="AR269" s="181"/>
      <c r="AS269" s="181"/>
      <c r="AT269" s="181"/>
      <c r="AU269" s="181"/>
      <c r="AV269" s="181"/>
      <c r="AW269" s="181"/>
      <c r="AX269" s="182"/>
    </row>
    <row r="270" spans="41:50" hidden="1" x14ac:dyDescent="0.15">
      <c r="AO270" s="181"/>
      <c r="AP270" s="181"/>
      <c r="AQ270" s="181"/>
      <c r="AR270" s="181"/>
      <c r="AS270" s="181"/>
      <c r="AT270" s="181"/>
      <c r="AU270" s="181"/>
      <c r="AV270" s="190"/>
      <c r="AW270" s="190"/>
      <c r="AX270" s="183"/>
    </row>
    <row r="271" spans="41:50" hidden="1" x14ac:dyDescent="0.15">
      <c r="AO271" s="184" t="e">
        <f>AQ264</f>
        <v>#REF!</v>
      </c>
      <c r="AP271" s="185"/>
      <c r="AQ271" s="186"/>
      <c r="AR271" s="186"/>
      <c r="AS271" s="186"/>
      <c r="AT271" s="186"/>
      <c r="AU271" s="181"/>
      <c r="AV271" s="190"/>
      <c r="AW271" s="190"/>
      <c r="AX271" s="183"/>
    </row>
    <row r="272" spans="41:50" hidden="1" x14ac:dyDescent="0.15">
      <c r="AO272" s="184" t="e">
        <f>MOD(AO271,100000000)</f>
        <v>#REF!</v>
      </c>
      <c r="AP272" s="187"/>
      <c r="AQ272" s="187" t="e">
        <f>IF(AO272&lt;10000000,"",IF(AO272&lt;20000000,"on",IF(AO272&lt;30000000," yirmi",IF(AO272&lt;40000000,"otuz",IF(AO272&lt;50000000,"kırk",IF(AO272&lt;60000000,"elli",""))))))</f>
        <v>#REF!</v>
      </c>
      <c r="AR272" s="187" t="e">
        <f>IF(AO272&gt;=100000000,"",IF(AO272&gt;=90000000,"doksan",IF(AO272&gt;=80000000,"seksen",IF(AO272&gt;=70000000,"yetmiş",IF(AO272&gt;=60000000,"altmış","")))))</f>
        <v>#REF!</v>
      </c>
      <c r="AS272" s="187" t="e">
        <f>IF(AO272&lt;10000000,"",AQ272&amp;AR272)</f>
        <v>#REF!</v>
      </c>
      <c r="AT272" s="188"/>
      <c r="AU272" s="181"/>
      <c r="AV272" s="190"/>
      <c r="AW272" s="190"/>
      <c r="AX272" s="183"/>
    </row>
    <row r="273" spans="41:50" hidden="1" x14ac:dyDescent="0.15">
      <c r="AO273" s="184" t="e">
        <f>MOD(AO271,10000000)</f>
        <v>#REF!</v>
      </c>
      <c r="AP273" s="187"/>
      <c r="AQ273" s="187" t="e">
        <f>IF(AO273&lt;1000000,"milyon",IF(AO273&lt;2000000,"birmilyon",IF(AO273&lt;3000000,"ikimilyon",IF(AO273&lt;4000000,"üçmilyon",IF(AO273&lt;5000000,"dörtmilyon",IF(AO273&lt;6000000,"beşmilyon",""))))))</f>
        <v>#REF!</v>
      </c>
      <c r="AR273" s="187" t="e">
        <f>IF(AO273&gt;=10000000,"",IF(AO273&gt;=9000000,"dokuzmilyon",IF(AO273&gt;=8000000,"sekizmilyon",IF(AO273&gt;=7000000,"yedimilyon",IF(AO273&gt;=6000000,"altımilyon","")))))</f>
        <v>#REF!</v>
      </c>
      <c r="AS273" s="187" t="e">
        <f>IF(AO271&lt;1000000,"",AQ273&amp;AR273)</f>
        <v>#REF!</v>
      </c>
      <c r="AT273" s="188"/>
      <c r="AU273" s="181"/>
      <c r="AV273" s="190"/>
      <c r="AW273" s="190"/>
      <c r="AX273" s="183"/>
    </row>
    <row r="274" spans="41:50" hidden="1" x14ac:dyDescent="0.15">
      <c r="AO274" s="184" t="e">
        <f>MOD(AO273,1000000)</f>
        <v>#REF!</v>
      </c>
      <c r="AP274" s="187"/>
      <c r="AQ274" s="187" t="e">
        <f>IF(AO274&lt;100000,"",IF(AO274&lt;200000,"yüz",IF(AO274&lt;300000,"ikiyüz",IF(AO274&lt;400000,"üçyüz",IF(AO274&lt;500000,"dörtyüz",IF(AO274&lt;600000,"beşyüz",""))))))</f>
        <v>#REF!</v>
      </c>
      <c r="AR274" s="187" t="e">
        <f>IF(AO274&gt;=1000000,"",IF(AO274&gt;=900000,"dokuzyüz",IF(AO274&gt;=800000,"sekizyüz",IF(AO274&gt;=700000,"yediyüz",IF(AO274&gt;=600000,"altıyüz","")))))</f>
        <v>#REF!</v>
      </c>
      <c r="AS274" s="187" t="e">
        <f>AQ274&amp;AR274</f>
        <v>#REF!</v>
      </c>
      <c r="AT274" s="187"/>
      <c r="AU274" s="181"/>
      <c r="AV274" s="190"/>
      <c r="AW274" s="190"/>
      <c r="AX274" s="183"/>
    </row>
    <row r="275" spans="41:50" hidden="1" x14ac:dyDescent="0.15">
      <c r="AO275" s="184" t="e">
        <f>MOD(AO274,100000)</f>
        <v>#REF!</v>
      </c>
      <c r="AP275" s="187"/>
      <c r="AQ275" s="187" t="e">
        <f>IF(AO275&lt;10000,"",IF(AO275&lt;20000,"on",IF(AO275&lt;30000,"yirmi",IF(AO275&lt;40000,"otuz",IF(AO275&lt;50000,"kırk",IF(AO275&lt;60000,"elli",""))))))</f>
        <v>#REF!</v>
      </c>
      <c r="AR275" s="187" t="e">
        <f>IF(AO275&gt;=100000,"",IF(AO275&gt;=90000,"doksan",IF(AO275&gt;=80000,"seksen",IF(AO275&gt;=70000,"yetmiş",IF(AO275&gt;=60000,"altmış","")))))</f>
        <v>#REF!</v>
      </c>
      <c r="AS275" s="187" t="e">
        <f>AQ275&amp;AR275&amp;IF(AS276="",AT275,"")</f>
        <v>#REF!</v>
      </c>
      <c r="AT275" s="187" t="e">
        <f>IF(AS274="","","bin")</f>
        <v>#REF!</v>
      </c>
      <c r="AU275" s="181"/>
      <c r="AV275" s="190"/>
      <c r="AW275" s="190"/>
      <c r="AX275" s="183"/>
    </row>
    <row r="276" spans="41:50" hidden="1" x14ac:dyDescent="0.15">
      <c r="AO276" s="184" t="e">
        <f>MOD(AO275,10000)</f>
        <v>#REF!</v>
      </c>
      <c r="AP276" s="187"/>
      <c r="AQ276" s="187" t="e">
        <f>IF(AO276&lt;1000,"",IF(AO276&lt;2000,"bin",IF(AO276&lt;3000,"ikibin",IF(AO276&lt;4000,"üçbin",IF(AO276&lt;5000,"dörtbin",IF(AO276&lt;6000,"beşbin",""))))))</f>
        <v>#REF!</v>
      </c>
      <c r="AR276" s="187" t="e">
        <f>IF(AO276&gt;=10000,"",IF(AO276&gt;=9000,"dokuzbin",IF(AO276&gt;=8000,"sekizbin",IF(AO276&gt;=7000,"yedibin",IF(AO276&gt;=6000,"altıbin","")))))</f>
        <v>#REF!</v>
      </c>
      <c r="AS276" s="187" t="e">
        <f>IF(AO275&lt;1000,"",AQ276&amp;AR276)</f>
        <v>#REF!</v>
      </c>
      <c r="AT276" s="187"/>
      <c r="AU276" s="181"/>
      <c r="AV276" s="190"/>
      <c r="AW276" s="190"/>
      <c r="AX276" s="183"/>
    </row>
    <row r="277" spans="41:50" hidden="1" x14ac:dyDescent="0.15">
      <c r="AO277" s="184" t="e">
        <f>MOD(AO276,1000)</f>
        <v>#REF!</v>
      </c>
      <c r="AP277" s="187"/>
      <c r="AQ277" s="187" t="e">
        <f>IF(AO277&lt;100,"",IF(AO277&lt;200,"yüz",IF(AO277&lt;300,"ikiyüz",IF(AO277&lt;400,"üçyüz",IF(AO277&lt;500,"dörtyüz",IF(AO277&lt;600,"beşyüz",""))))))</f>
        <v>#REF!</v>
      </c>
      <c r="AR277" s="187" t="e">
        <f>IF(AO277&gt;=1000,"",IF(AO277&gt;=900,"dokuzyüz",IF(AO277&gt;=800,"sekizyüz",IF(AO277&gt;=700,"yediyüz",IF(AO277&gt;=600,"altıyüz","")))))</f>
        <v>#REF!</v>
      </c>
      <c r="AS277" s="187" t="e">
        <f>AQ277&amp;AR277</f>
        <v>#REF!</v>
      </c>
      <c r="AT277" s="187"/>
      <c r="AU277" s="181"/>
      <c r="AV277" s="190"/>
      <c r="AW277" s="190"/>
      <c r="AX277" s="183"/>
    </row>
    <row r="278" spans="41:50" hidden="1" x14ac:dyDescent="0.15">
      <c r="AO278" s="184" t="e">
        <f>MOD(AO277,100)</f>
        <v>#REF!</v>
      </c>
      <c r="AP278" s="187"/>
      <c r="AQ278" s="187" t="e">
        <f>IF(AO278&lt;10,"",IF(AO278&lt;20,"on",IF(AO278&lt;30,"yirmi",IF(AO278&lt;40,"otuz",IF(AO278&lt;50,"kırk",IF(AO278&lt;60,"elli",""))))))</f>
        <v>#REF!</v>
      </c>
      <c r="AR278" s="187" t="e">
        <f>IF(AO278&gt;=100,"",IF(AO278&gt;=90,"doksan",IF(AO278&gt;=80,"seksen",IF(AO278&gt;=70,"yetmiş",IF(AO278&gt;=60,"altmış","")))))</f>
        <v>#REF!</v>
      </c>
      <c r="AS278" s="187" t="e">
        <f>AQ278&amp;AR278</f>
        <v>#REF!</v>
      </c>
      <c r="AT278" s="187" t="e">
        <f>IF(AS277="","","")</f>
        <v>#REF!</v>
      </c>
      <c r="AU278" s="181"/>
      <c r="AV278" s="190"/>
      <c r="AW278" s="190"/>
      <c r="AX278" s="183"/>
    </row>
    <row r="279" spans="41:50" hidden="1" x14ac:dyDescent="0.15">
      <c r="AO279" s="184" t="e">
        <f>MOD(AO278,10)</f>
        <v>#REF!</v>
      </c>
      <c r="AP279" s="187"/>
      <c r="AQ279" s="187" t="e">
        <f>IF(AO279&lt;1,"",IF(AO279&lt;2,"bir",IF(AO279&lt;3,"iki",IF(AO279&lt;4,"üç",IF(AO279&lt;5,"dört",IF(AO279&lt;6,"beş",""))))))</f>
        <v>#REF!</v>
      </c>
      <c r="AR279" s="187" t="e">
        <f>IF(AO279&gt;=10,"",IF(AO279&gt;=9,"dokuz",IF(AO279&gt;=8,"sekiz",IF(AO279&gt;=7,"yedi",IF(AO279&gt;=6,"altı","")))))</f>
        <v>#REF!</v>
      </c>
      <c r="AS279" s="187" t="e">
        <f>IF(AO278&lt;1,"",AQ279&amp;AR279)</f>
        <v>#REF!</v>
      </c>
      <c r="AT279" s="187"/>
      <c r="AU279" s="181"/>
      <c r="AV279" s="190"/>
      <c r="AW279" s="190"/>
      <c r="AX279" s="183"/>
    </row>
    <row r="280" spans="41:50" hidden="1" x14ac:dyDescent="0.15">
      <c r="AO280" s="184" t="e">
        <f>ROUND(MOD(AO279,1),2)</f>
        <v>#REF!</v>
      </c>
      <c r="AP280" s="187"/>
      <c r="AQ280" s="187" t="e">
        <f>IF(AO280&lt;0.1,"",IF(AO280&lt;0.2,"on",IF(AO280&lt;0.3,"yirmi",IF(AO280&lt;0.4,"otuz",IF(AO280&lt;0.5,"kırk",IF(AO280&lt;0.6,"elli",""))))))</f>
        <v>#REF!</v>
      </c>
      <c r="AR280" s="187" t="e">
        <f>IF(AO280&gt;=1,"",IF(AO280&gt;=0.9,"doksan",IF(AO280&gt;=0.8,"seksen",IF(AO280&gt;=0.7,"yetmiş",IF(AO280&gt;=0.6,"altmış","")))))</f>
        <v>#REF!</v>
      </c>
      <c r="AS280" s="187" t="e">
        <f>AQ280&amp;AR280</f>
        <v>#REF!</v>
      </c>
      <c r="AT280" s="187" t="s">
        <v>29</v>
      </c>
      <c r="AU280" s="181"/>
      <c r="AV280" s="190"/>
      <c r="AW280" s="190"/>
      <c r="AX280" s="183"/>
    </row>
    <row r="281" spans="41:50" hidden="1" x14ac:dyDescent="0.15">
      <c r="AO281" s="184" t="e">
        <f>ROUND(MOD(AO280,0.1),2)</f>
        <v>#REF!</v>
      </c>
      <c r="AP281" s="187"/>
      <c r="AQ281" s="187" t="e">
        <f>IF(AO281&lt;0.01,"",IF(AO281&lt;0.02,"bir",IF(AO281&lt;0.03,"iki",IF(AO281&lt;0.04,"üç",IF(AO281&lt;0.05,"dört",IF(AO281&lt;0.06,"beş",""))))))</f>
        <v>#REF!</v>
      </c>
      <c r="AR281" s="187" t="e">
        <f>IF(AO281&gt;=0.1,"",IF(AO281&gt;=0.09,"dokuz",IF(AO281&gt;=0.08,"sekiz",IF(AO281&gt;=0.07,"yedi",IF(AO281&gt;=0.06,"altı","")))))</f>
        <v>#REF!</v>
      </c>
      <c r="AS281" s="187" t="e">
        <f>AQ281&amp;AR281</f>
        <v>#REF!</v>
      </c>
      <c r="AT281" s="187" t="s">
        <v>30</v>
      </c>
      <c r="AU281" s="181"/>
      <c r="AV281" s="190"/>
      <c r="AW281" s="190"/>
      <c r="AX281" s="183"/>
    </row>
    <row r="282" spans="41:50" hidden="1" x14ac:dyDescent="0.15">
      <c r="AO282" s="184" t="e">
        <f>MOD(AO281,0.01)</f>
        <v>#REF!</v>
      </c>
      <c r="AP282" s="187"/>
      <c r="AQ282" s="187"/>
      <c r="AR282" s="187"/>
      <c r="AS282" s="187"/>
      <c r="AT282" s="187"/>
      <c r="AU282" s="181"/>
      <c r="AV282" s="190"/>
      <c r="AW282" s="190"/>
      <c r="AX282" s="183"/>
    </row>
    <row r="283" spans="41:50" hidden="1" x14ac:dyDescent="0.15">
      <c r="AO283" s="184"/>
      <c r="AP283" s="187"/>
      <c r="AQ283" s="187"/>
      <c r="AR283" s="187"/>
      <c r="AS283" s="187"/>
      <c r="AT283" s="187"/>
      <c r="AU283" s="181"/>
      <c r="AV283" s="190"/>
      <c r="AW283" s="190"/>
      <c r="AX283" s="183"/>
    </row>
    <row r="284" spans="41:50" hidden="1" x14ac:dyDescent="0.15">
      <c r="AO284" s="184"/>
      <c r="AP284" s="187"/>
      <c r="AQ284" s="187"/>
      <c r="AR284" s="187"/>
      <c r="AS284" s="187"/>
      <c r="AT284" s="187"/>
      <c r="AU284" s="181"/>
      <c r="AV284" s="190"/>
      <c r="AW284" s="190"/>
      <c r="AX284" s="183"/>
    </row>
    <row r="285" spans="41:50" hidden="1" x14ac:dyDescent="0.15">
      <c r="AO285" s="185"/>
      <c r="AP285" s="187"/>
      <c r="AQ285" s="187" t="str">
        <f>IF(AO285&lt;0.001,"",IF(AO285&lt;0.002,"bir",IF(AO285&lt;0.003,"iki",IF(AO285&lt;0.004,"üç",IF(AO285&lt;0.005,"dört",IF(AO285&lt;0.006,"beş",""))))))</f>
        <v/>
      </c>
      <c r="AR285" s="187" t="str">
        <f>IF(AO285&gt;=0.01,"",IF(AO285&gt;=0.009,"dokuz",IF(AO285&gt;=0.008,"sekiz",IF(AO285&gt;=0.007,"yedi",IF(AO285&gt;=0.006,"altı","")))))</f>
        <v/>
      </c>
      <c r="AS285" s="187" t="str">
        <f>AQ285&amp;AR285</f>
        <v/>
      </c>
      <c r="AT285" s="187"/>
      <c r="AU285" s="181"/>
      <c r="AV285" s="190"/>
      <c r="AW285" s="190"/>
      <c r="AX285" s="183"/>
    </row>
    <row r="286" spans="41:50" hidden="1" x14ac:dyDescent="0.15">
      <c r="AO286" s="187"/>
      <c r="AP286" s="187"/>
      <c r="AQ286" s="187"/>
      <c r="AR286" s="187"/>
      <c r="AS286" s="187"/>
      <c r="AT286" s="187"/>
      <c r="AU286" s="181"/>
      <c r="AV286" s="190"/>
      <c r="AW286" s="190"/>
      <c r="AX286" s="183"/>
    </row>
    <row r="287" spans="41:50" hidden="1" x14ac:dyDescent="0.15">
      <c r="AO287" s="187" t="e">
        <f>CONCATENATE(AS272,AS273,AS274,AS275,AS276,AS277,AS278,AS279)</f>
        <v>#REF!</v>
      </c>
      <c r="AP287" s="187" t="e">
        <f>CONCATENATE(AS280,AS281)</f>
        <v>#REF!</v>
      </c>
      <c r="AQ287" s="187" t="e">
        <f>IF(AO287="","sıfır",AO287)</f>
        <v>#REF!</v>
      </c>
      <c r="AR287" s="187" t="e">
        <f>IF(AP287="","sıfır",AP287)</f>
        <v>#REF!</v>
      </c>
      <c r="AS287" s="187"/>
      <c r="AT287" s="187"/>
      <c r="AU287" s="181"/>
      <c r="AV287" s="190"/>
      <c r="AW287" s="190"/>
      <c r="AX287" s="183"/>
    </row>
    <row r="288" spans="41:50" hidden="1" x14ac:dyDescent="0.15">
      <c r="AO288" s="189" t="e">
        <f>CONCATENATE("***",AQ287,AT280,AR287,AT281,"***")</f>
        <v>#REF!</v>
      </c>
      <c r="AP288" s="189"/>
      <c r="AQ288" s="189"/>
      <c r="AR288" s="189"/>
      <c r="AS288" s="189"/>
      <c r="AT288" s="189"/>
      <c r="AU288" s="181"/>
      <c r="AV288" s="181"/>
      <c r="AW288" s="181"/>
      <c r="AX288" s="182"/>
    </row>
    <row r="289" spans="41:50" hidden="1" x14ac:dyDescent="0.15">
      <c r="AO289" s="181"/>
      <c r="AP289" s="181"/>
      <c r="AQ289" s="181"/>
      <c r="AR289" s="181"/>
      <c r="AS289" s="181"/>
      <c r="AT289" s="181"/>
      <c r="AU289" s="181"/>
      <c r="AV289" s="181"/>
      <c r="AW289" s="181"/>
      <c r="AX289" s="182"/>
    </row>
    <row r="290" spans="41:50" hidden="1" x14ac:dyDescent="0.15">
      <c r="AO290" s="181"/>
      <c r="AP290" s="181"/>
      <c r="AQ290" s="181"/>
      <c r="AR290" s="181"/>
      <c r="AS290" s="181"/>
      <c r="AT290" s="181"/>
      <c r="AU290" s="181"/>
      <c r="AV290" s="181"/>
      <c r="AW290" s="181"/>
      <c r="AX290" s="182"/>
    </row>
    <row r="291" spans="41:50" hidden="1" x14ac:dyDescent="0.15">
      <c r="AO291" s="181"/>
      <c r="AP291" s="181"/>
      <c r="AQ291" s="181"/>
      <c r="AR291" s="181"/>
      <c r="AS291" s="181"/>
      <c r="AT291" s="181"/>
      <c r="AU291" s="181"/>
      <c r="AV291" s="181"/>
      <c r="AW291" s="181"/>
      <c r="AX291" s="182"/>
    </row>
  </sheetData>
  <mergeCells count="364">
    <mergeCell ref="AQ235:AR235"/>
    <mergeCell ref="AO259:AT259"/>
    <mergeCell ref="AO264:AP264"/>
    <mergeCell ref="AQ264:AR264"/>
    <mergeCell ref="AO288:AT288"/>
    <mergeCell ref="B144:O144"/>
    <mergeCell ref="B145:R145"/>
    <mergeCell ref="B146:I146"/>
    <mergeCell ref="I150:M150"/>
    <mergeCell ref="O151:R151"/>
    <mergeCell ref="AO235:AP235"/>
    <mergeCell ref="B139:N139"/>
    <mergeCell ref="O139:R139"/>
    <mergeCell ref="B140:E140"/>
    <mergeCell ref="O141:R141"/>
    <mergeCell ref="O142:R142"/>
    <mergeCell ref="O143:R143"/>
    <mergeCell ref="B134:L134"/>
    <mergeCell ref="M134:R134"/>
    <mergeCell ref="B135:L135"/>
    <mergeCell ref="M135:R135"/>
    <mergeCell ref="B137:R137"/>
    <mergeCell ref="B138:O138"/>
    <mergeCell ref="Q138:R138"/>
    <mergeCell ref="B131:L131"/>
    <mergeCell ref="M131:R131"/>
    <mergeCell ref="B132:L132"/>
    <mergeCell ref="M132:R132"/>
    <mergeCell ref="B133:L133"/>
    <mergeCell ref="M133:R133"/>
    <mergeCell ref="M127:P127"/>
    <mergeCell ref="Q127:R127"/>
    <mergeCell ref="B128:L128"/>
    <mergeCell ref="B129:L129"/>
    <mergeCell ref="M129:R129"/>
    <mergeCell ref="B130:L130"/>
    <mergeCell ref="M130:R130"/>
    <mergeCell ref="C125:H125"/>
    <mergeCell ref="I125:M125"/>
    <mergeCell ref="Q125:R125"/>
    <mergeCell ref="C126:H126"/>
    <mergeCell ref="I126:M126"/>
    <mergeCell ref="Q126:R126"/>
    <mergeCell ref="C123:H123"/>
    <mergeCell ref="I123:M123"/>
    <mergeCell ref="Q123:R123"/>
    <mergeCell ref="C124:H124"/>
    <mergeCell ref="I124:M124"/>
    <mergeCell ref="Q124:R124"/>
    <mergeCell ref="C121:H121"/>
    <mergeCell ref="I121:M121"/>
    <mergeCell ref="Q121:R121"/>
    <mergeCell ref="C122:H122"/>
    <mergeCell ref="I122:M122"/>
    <mergeCell ref="Q122:R122"/>
    <mergeCell ref="C119:H119"/>
    <mergeCell ref="I119:M119"/>
    <mergeCell ref="Q119:R119"/>
    <mergeCell ref="C120:H120"/>
    <mergeCell ref="I120:M120"/>
    <mergeCell ref="Q120:R120"/>
    <mergeCell ref="C117:H117"/>
    <mergeCell ref="I117:M117"/>
    <mergeCell ref="Q117:R117"/>
    <mergeCell ref="C118:H118"/>
    <mergeCell ref="I118:M118"/>
    <mergeCell ref="Q118:R118"/>
    <mergeCell ref="C115:H115"/>
    <mergeCell ref="I115:M115"/>
    <mergeCell ref="Q115:R115"/>
    <mergeCell ref="C116:H116"/>
    <mergeCell ref="I116:M116"/>
    <mergeCell ref="Q116:R116"/>
    <mergeCell ref="C113:H113"/>
    <mergeCell ref="I113:M113"/>
    <mergeCell ref="Q113:R113"/>
    <mergeCell ref="C114:H114"/>
    <mergeCell ref="I114:M114"/>
    <mergeCell ref="Q114:R114"/>
    <mergeCell ref="C111:H111"/>
    <mergeCell ref="I111:M111"/>
    <mergeCell ref="Q111:R111"/>
    <mergeCell ref="C112:H112"/>
    <mergeCell ref="I112:M112"/>
    <mergeCell ref="Q112:R112"/>
    <mergeCell ref="C109:H109"/>
    <mergeCell ref="I109:M109"/>
    <mergeCell ref="Q109:R109"/>
    <mergeCell ref="C110:H110"/>
    <mergeCell ref="I110:M110"/>
    <mergeCell ref="Q110:R110"/>
    <mergeCell ref="C107:H107"/>
    <mergeCell ref="I107:M107"/>
    <mergeCell ref="Q107:R107"/>
    <mergeCell ref="C108:H108"/>
    <mergeCell ref="I108:M108"/>
    <mergeCell ref="Q108:R108"/>
    <mergeCell ref="C105:H105"/>
    <mergeCell ref="I105:M105"/>
    <mergeCell ref="Q105:R105"/>
    <mergeCell ref="C106:H106"/>
    <mergeCell ref="I106:M106"/>
    <mergeCell ref="Q106:R106"/>
    <mergeCell ref="C103:H103"/>
    <mergeCell ref="I103:M103"/>
    <mergeCell ref="Q103:R103"/>
    <mergeCell ref="C104:H104"/>
    <mergeCell ref="I104:M104"/>
    <mergeCell ref="Q104:R104"/>
    <mergeCell ref="C101:H101"/>
    <mergeCell ref="I101:M101"/>
    <mergeCell ref="Q101:R101"/>
    <mergeCell ref="C102:H102"/>
    <mergeCell ref="I102:M102"/>
    <mergeCell ref="Q102:R102"/>
    <mergeCell ref="C99:H99"/>
    <mergeCell ref="I99:M99"/>
    <mergeCell ref="Q99:R99"/>
    <mergeCell ref="C100:H100"/>
    <mergeCell ref="I100:M100"/>
    <mergeCell ref="Q100:R100"/>
    <mergeCell ref="C97:H97"/>
    <mergeCell ref="I97:M97"/>
    <mergeCell ref="Q97:R97"/>
    <mergeCell ref="C98:H98"/>
    <mergeCell ref="I98:M98"/>
    <mergeCell ref="Q98:R98"/>
    <mergeCell ref="C95:H95"/>
    <mergeCell ref="I95:M95"/>
    <mergeCell ref="Q95:R95"/>
    <mergeCell ref="C96:H96"/>
    <mergeCell ref="I96:M96"/>
    <mergeCell ref="Q96:R96"/>
    <mergeCell ref="C93:H93"/>
    <mergeCell ref="I93:M93"/>
    <mergeCell ref="Q93:R93"/>
    <mergeCell ref="C94:H94"/>
    <mergeCell ref="I94:M94"/>
    <mergeCell ref="Q94:R94"/>
    <mergeCell ref="C91:H91"/>
    <mergeCell ref="I91:M91"/>
    <mergeCell ref="Q91:R91"/>
    <mergeCell ref="C92:H92"/>
    <mergeCell ref="I92:M92"/>
    <mergeCell ref="Q92:R92"/>
    <mergeCell ref="C89:H89"/>
    <mergeCell ref="I89:M89"/>
    <mergeCell ref="Q89:R89"/>
    <mergeCell ref="C90:H90"/>
    <mergeCell ref="I90:M90"/>
    <mergeCell ref="Q90:R90"/>
    <mergeCell ref="C87:H87"/>
    <mergeCell ref="I87:M87"/>
    <mergeCell ref="Q87:R87"/>
    <mergeCell ref="C88:H88"/>
    <mergeCell ref="I88:M88"/>
    <mergeCell ref="Q88:R88"/>
    <mergeCell ref="C85:H85"/>
    <mergeCell ref="I85:M85"/>
    <mergeCell ref="Q85:R85"/>
    <mergeCell ref="C86:H86"/>
    <mergeCell ref="I86:M86"/>
    <mergeCell ref="Q86:R86"/>
    <mergeCell ref="C83:H83"/>
    <mergeCell ref="I83:M83"/>
    <mergeCell ref="Q83:R83"/>
    <mergeCell ref="C84:H84"/>
    <mergeCell ref="I84:M84"/>
    <mergeCell ref="Q84:R84"/>
    <mergeCell ref="C81:H81"/>
    <mergeCell ref="I81:M81"/>
    <mergeCell ref="Q81:R81"/>
    <mergeCell ref="C82:H82"/>
    <mergeCell ref="I82:M82"/>
    <mergeCell ref="Q82:R82"/>
    <mergeCell ref="C79:H79"/>
    <mergeCell ref="I79:M79"/>
    <mergeCell ref="Q79:R79"/>
    <mergeCell ref="C80:H80"/>
    <mergeCell ref="I80:M80"/>
    <mergeCell ref="Q80:R80"/>
    <mergeCell ref="C77:H77"/>
    <mergeCell ref="I77:M77"/>
    <mergeCell ref="Q77:R77"/>
    <mergeCell ref="C78:H78"/>
    <mergeCell ref="I78:M78"/>
    <mergeCell ref="Q78:R78"/>
    <mergeCell ref="C75:H75"/>
    <mergeCell ref="I75:M75"/>
    <mergeCell ref="Q75:R75"/>
    <mergeCell ref="C76:H76"/>
    <mergeCell ref="I76:M76"/>
    <mergeCell ref="Q76:R76"/>
    <mergeCell ref="C73:H73"/>
    <mergeCell ref="I73:M73"/>
    <mergeCell ref="Q73:R73"/>
    <mergeCell ref="C74:H74"/>
    <mergeCell ref="I74:M74"/>
    <mergeCell ref="Q74:R74"/>
    <mergeCell ref="C71:H71"/>
    <mergeCell ref="I71:M71"/>
    <mergeCell ref="Q71:R71"/>
    <mergeCell ref="C72:H72"/>
    <mergeCell ref="I72:M72"/>
    <mergeCell ref="Q72:R72"/>
    <mergeCell ref="C69:H69"/>
    <mergeCell ref="I69:M69"/>
    <mergeCell ref="Q69:R69"/>
    <mergeCell ref="C70:H70"/>
    <mergeCell ref="I70:M70"/>
    <mergeCell ref="Q70:R70"/>
    <mergeCell ref="C67:H67"/>
    <mergeCell ref="I67:M67"/>
    <mergeCell ref="Q67:R67"/>
    <mergeCell ref="C68:H68"/>
    <mergeCell ref="I68:M68"/>
    <mergeCell ref="Q68:R68"/>
    <mergeCell ref="C65:H65"/>
    <mergeCell ref="I65:M65"/>
    <mergeCell ref="Q65:R65"/>
    <mergeCell ref="C66:H66"/>
    <mergeCell ref="I66:M66"/>
    <mergeCell ref="Q66:R66"/>
    <mergeCell ref="C63:H63"/>
    <mergeCell ref="I63:M63"/>
    <mergeCell ref="Q63:R63"/>
    <mergeCell ref="C64:H64"/>
    <mergeCell ref="I64:M64"/>
    <mergeCell ref="Q64:R64"/>
    <mergeCell ref="C61:H61"/>
    <mergeCell ref="I61:M61"/>
    <mergeCell ref="Q61:R61"/>
    <mergeCell ref="C62:H62"/>
    <mergeCell ref="I62:M62"/>
    <mergeCell ref="Q62:R62"/>
    <mergeCell ref="C59:H59"/>
    <mergeCell ref="I59:M59"/>
    <mergeCell ref="Q59:R59"/>
    <mergeCell ref="C60:H60"/>
    <mergeCell ref="I60:M60"/>
    <mergeCell ref="Q60:R60"/>
    <mergeCell ref="C57:H57"/>
    <mergeCell ref="I57:M57"/>
    <mergeCell ref="Q57:R57"/>
    <mergeCell ref="C58:H58"/>
    <mergeCell ref="I58:M58"/>
    <mergeCell ref="Q58:R58"/>
    <mergeCell ref="C55:H55"/>
    <mergeCell ref="I55:M55"/>
    <mergeCell ref="Q55:R55"/>
    <mergeCell ref="C56:H56"/>
    <mergeCell ref="I56:M56"/>
    <mergeCell ref="Q56:R56"/>
    <mergeCell ref="C53:H53"/>
    <mergeCell ref="I53:M53"/>
    <mergeCell ref="Q53:R53"/>
    <mergeCell ref="C54:H54"/>
    <mergeCell ref="I54:M54"/>
    <mergeCell ref="Q54:R54"/>
    <mergeCell ref="C51:H51"/>
    <mergeCell ref="I51:M51"/>
    <mergeCell ref="Q51:R51"/>
    <mergeCell ref="C52:H52"/>
    <mergeCell ref="I52:M52"/>
    <mergeCell ref="Q52:R52"/>
    <mergeCell ref="C49:H49"/>
    <mergeCell ref="I49:M49"/>
    <mergeCell ref="Q49:R49"/>
    <mergeCell ref="C50:H50"/>
    <mergeCell ref="I50:M50"/>
    <mergeCell ref="Q50:R50"/>
    <mergeCell ref="C47:H47"/>
    <mergeCell ref="I47:M47"/>
    <mergeCell ref="Q47:R47"/>
    <mergeCell ref="C48:H48"/>
    <mergeCell ref="I48:M48"/>
    <mergeCell ref="Q48:R48"/>
    <mergeCell ref="C45:H45"/>
    <mergeCell ref="I45:M45"/>
    <mergeCell ref="Q45:R45"/>
    <mergeCell ref="C46:H46"/>
    <mergeCell ref="I46:M46"/>
    <mergeCell ref="Q46:R46"/>
    <mergeCell ref="C43:H43"/>
    <mergeCell ref="I43:M43"/>
    <mergeCell ref="Q43:R43"/>
    <mergeCell ref="C44:H44"/>
    <mergeCell ref="I44:M44"/>
    <mergeCell ref="Q44:R44"/>
    <mergeCell ref="C41:H41"/>
    <mergeCell ref="I41:M41"/>
    <mergeCell ref="Q41:R41"/>
    <mergeCell ref="C42:H42"/>
    <mergeCell ref="I42:M42"/>
    <mergeCell ref="Q42:R42"/>
    <mergeCell ref="C39:H39"/>
    <mergeCell ref="I39:M39"/>
    <mergeCell ref="Q39:R39"/>
    <mergeCell ref="C40:H40"/>
    <mergeCell ref="I40:M40"/>
    <mergeCell ref="Q40:R40"/>
    <mergeCell ref="C37:H37"/>
    <mergeCell ref="I37:M37"/>
    <mergeCell ref="Q37:R37"/>
    <mergeCell ref="C38:H38"/>
    <mergeCell ref="I38:M38"/>
    <mergeCell ref="Q38:R38"/>
    <mergeCell ref="C35:H35"/>
    <mergeCell ref="I35:M35"/>
    <mergeCell ref="Q35:R35"/>
    <mergeCell ref="C36:H36"/>
    <mergeCell ref="I36:M36"/>
    <mergeCell ref="Q36:R36"/>
    <mergeCell ref="C33:H33"/>
    <mergeCell ref="I33:M33"/>
    <mergeCell ref="Q33:R33"/>
    <mergeCell ref="C34:H34"/>
    <mergeCell ref="I34:M34"/>
    <mergeCell ref="Q34:R34"/>
    <mergeCell ref="C31:H31"/>
    <mergeCell ref="I31:M31"/>
    <mergeCell ref="Q31:R31"/>
    <mergeCell ref="C32:H32"/>
    <mergeCell ref="I32:M32"/>
    <mergeCell ref="Q32:R32"/>
    <mergeCell ref="C29:H29"/>
    <mergeCell ref="I29:M29"/>
    <mergeCell ref="Q29:R29"/>
    <mergeCell ref="C30:H30"/>
    <mergeCell ref="I30:M30"/>
    <mergeCell ref="Q30:R30"/>
    <mergeCell ref="C27:H27"/>
    <mergeCell ref="I27:M27"/>
    <mergeCell ref="Q27:R27"/>
    <mergeCell ref="C28:H28"/>
    <mergeCell ref="I28:M28"/>
    <mergeCell ref="Q28:R28"/>
    <mergeCell ref="B23:G23"/>
    <mergeCell ref="K23:N23"/>
    <mergeCell ref="P23:R23"/>
    <mergeCell ref="B25:O25"/>
    <mergeCell ref="P25:R25"/>
    <mergeCell ref="C26:H26"/>
    <mergeCell ref="I26:M26"/>
    <mergeCell ref="Q26:R26"/>
    <mergeCell ref="B21:G21"/>
    <mergeCell ref="K21:N21"/>
    <mergeCell ref="P21:R21"/>
    <mergeCell ref="B22:G22"/>
    <mergeCell ref="K22:N22"/>
    <mergeCell ref="P22:R22"/>
    <mergeCell ref="B9:C9"/>
    <mergeCell ref="E9:H9"/>
    <mergeCell ref="I12:P12"/>
    <mergeCell ref="O13:P13"/>
    <mergeCell ref="B15:R15"/>
    <mergeCell ref="B17:R17"/>
    <mergeCell ref="B3:R3"/>
    <mergeCell ref="B4:R4"/>
    <mergeCell ref="B5:R5"/>
    <mergeCell ref="B6:R6"/>
    <mergeCell ref="B8:C8"/>
    <mergeCell ref="E8:I8"/>
    <mergeCell ref="Q8:R8"/>
  </mergeCells>
  <printOptions horizontalCentered="1"/>
  <pageMargins left="0.39370078740157483" right="0.19685039370078741" top="0.59055118110236227" bottom="0.27559055118110237" header="0" footer="0"/>
  <pageSetup paperSize="9" scale="84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TEKLİF</vt:lpstr>
      <vt:lpstr>TEKLİF!Yazdırma_Alanı</vt:lpstr>
      <vt:lpstr>YAZI</vt:lpstr>
      <vt:lpstr>YAZI2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2024-10-29T11:34:21Z</dcterms:created>
  <dcterms:modified xsi:type="dcterms:W3CDTF">2024-10-29T11:34:36Z</dcterms:modified>
</cp:coreProperties>
</file>